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601"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Tab05+06" sheetId="13" r:id="rId13"/>
    <sheet name="Tab07" sheetId="14" r:id="rId14"/>
    <sheet name="nochTab07" sheetId="15" r:id="rId15"/>
    <sheet name="Tab08" sheetId="16" r:id="rId16"/>
    <sheet name="nochTab0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Überschrift" localSheetId="16">'nochTab08'!$A$3</definedName>
    <definedName name="Überschrift" localSheetId="15">'Tab08'!$A$3</definedName>
    <definedName name="Überschrift">#REF!</definedName>
    <definedName name="wz17" localSheetId="10">'nochTab03'!$C$15</definedName>
    <definedName name="wz17" localSheetId="14">'nochTab07'!$C$19</definedName>
    <definedName name="wz17" localSheetId="9">'Tab03'!$C$15</definedName>
    <definedName name="wz17" localSheetId="13">'Tab07'!$C$19</definedName>
    <definedName name="wz17">#REF!</definedName>
    <definedName name="WZ18" localSheetId="10">'nochTab03'!$C$21</definedName>
    <definedName name="WZ18" localSheetId="14">'nochTab07'!$C$30</definedName>
    <definedName name="WZ18" localSheetId="9">'Tab03'!$C$21</definedName>
    <definedName name="WZ18" localSheetId="13">'Tab07'!$C$30</definedName>
    <definedName name="WZ18">#REF!</definedName>
    <definedName name="WZ19" localSheetId="10">'nochTab03'!$C$24</definedName>
    <definedName name="WZ19" localSheetId="14">'nochTab07'!$C$33</definedName>
    <definedName name="WZ19" localSheetId="9">'Tab03'!$C$24</definedName>
    <definedName name="WZ19" localSheetId="13">'Tab07'!$C$33</definedName>
    <definedName name="WZ19">#REF!</definedName>
    <definedName name="wz20" localSheetId="10">'nochTab03'!$C$27</definedName>
    <definedName name="wz20" localSheetId="14">'nochTab07'!$C$36</definedName>
    <definedName name="wz20" localSheetId="9">'Tab03'!$C$27</definedName>
    <definedName name="wz20" localSheetId="13">'Tab07'!$C$36</definedName>
    <definedName name="wz20">#REF!</definedName>
    <definedName name="wz21" localSheetId="10">'nochTab03'!$C$33</definedName>
    <definedName name="wz21" localSheetId="14">'nochTab07'!$C$42</definedName>
    <definedName name="wz21" localSheetId="9">'Tab03'!$C$33</definedName>
    <definedName name="wz21" localSheetId="13">'Tab07'!$C$42</definedName>
    <definedName name="wz21">#REF!</definedName>
    <definedName name="wz22" localSheetId="10">'nochTab03'!$C$40</definedName>
    <definedName name="wz22" localSheetId="14">'nochTab07'!$C$49</definedName>
    <definedName name="wz22" localSheetId="9">'Tab03'!$C$40</definedName>
    <definedName name="wz22" localSheetId="13">'Tab07'!$C$49</definedName>
    <definedName name="wz22">#REF!</definedName>
    <definedName name="wz24" localSheetId="10">'nochTab03'!$C$46</definedName>
    <definedName name="wz24" localSheetId="14">'nochTab07'!$C$55</definedName>
    <definedName name="wz24" localSheetId="9">'Tab03'!$C$46</definedName>
    <definedName name="wz24" localSheetId="13">'Tab07'!$C$55</definedName>
    <definedName name="wz24">#REF!</definedName>
    <definedName name="wz25" localSheetId="10">'nochTab03'!$C$52</definedName>
    <definedName name="wz25" localSheetId="14">'nochTab07'!$C$61</definedName>
    <definedName name="wz25" localSheetId="9">'Tab03'!$C$52</definedName>
    <definedName name="wz25" localSheetId="13">'Tab07'!$C$61</definedName>
    <definedName name="wz25">#REF!</definedName>
    <definedName name="wz26" localSheetId="10">'nochTab03'!$C$58</definedName>
    <definedName name="wz26" localSheetId="14">'nochTab07'!#REF!</definedName>
    <definedName name="wz26" localSheetId="9">'Tab03'!$C$58</definedName>
    <definedName name="wz26" localSheetId="13">'Tab07'!#REF!</definedName>
    <definedName name="wz26">#REF!</definedName>
    <definedName name="wz27" localSheetId="10">'nochTab03'!$C$86</definedName>
    <definedName name="wz27" localSheetId="14">'nochTab07'!#REF!</definedName>
    <definedName name="wz27" localSheetId="9">'Tab03'!$C$86</definedName>
    <definedName name="wz27" localSheetId="13">'Tab07'!#REF!</definedName>
    <definedName name="wz27">#REF!</definedName>
    <definedName name="wz28" localSheetId="10">'nochTab03'!$C$92</definedName>
    <definedName name="wz28" localSheetId="14">'nochTab07'!$C$93</definedName>
    <definedName name="wz28" localSheetId="9">'Tab03'!$C$92</definedName>
    <definedName name="wz28" localSheetId="13">'Tab07'!$C$94</definedName>
    <definedName name="wz28">#REF!</definedName>
    <definedName name="wz29" localSheetId="10">'nochTab03'!$C$98</definedName>
    <definedName name="wz29" localSheetId="14">'nochTab07'!$C$99</definedName>
    <definedName name="wz29" localSheetId="9">'Tab03'!$C$98</definedName>
    <definedName name="wz29" localSheetId="13">'Tab07'!$C$100</definedName>
    <definedName name="wz29">#REF!</definedName>
    <definedName name="wz30" localSheetId="10">'nochTab03'!$C$104</definedName>
    <definedName name="wz30" localSheetId="14">'nochTab07'!$C$105</definedName>
    <definedName name="wz30" localSheetId="9">'Tab03'!$C$104</definedName>
    <definedName name="wz30" localSheetId="13">'Tab07'!$C$106</definedName>
    <definedName name="wz30">#REF!</definedName>
    <definedName name="wz31" localSheetId="10">'nochTab03'!$C$108</definedName>
    <definedName name="wz31" localSheetId="14">'nochTab07'!$C$109</definedName>
    <definedName name="wz31" localSheetId="9">'Tab03'!$C$108</definedName>
    <definedName name="wz31" localSheetId="13">'Tab07'!$C$110</definedName>
    <definedName name="wz31">#REF!</definedName>
    <definedName name="wz32" localSheetId="10">'nochTab03'!$C$115</definedName>
    <definedName name="wz32" localSheetId="14">'nochTab07'!$C$116</definedName>
    <definedName name="wz32" localSheetId="9">'Tab03'!$C$115</definedName>
    <definedName name="wz32" localSheetId="13">'Tab07'!$C$117</definedName>
    <definedName name="wz32">#REF!</definedName>
    <definedName name="wz33" localSheetId="10">'nochTab03'!$C$121</definedName>
    <definedName name="wz33" localSheetId="14">'nochTab07'!$C$123</definedName>
    <definedName name="wz33" localSheetId="9">'Tab03'!$C$121</definedName>
    <definedName name="wz33" localSheetId="13">'Tab07'!$C$124</definedName>
    <definedName name="wz33">#REF!</definedName>
    <definedName name="wz34" localSheetId="10">'nochTab03'!$C$128</definedName>
    <definedName name="wz34" localSheetId="14">'nochTab07'!$C$129</definedName>
    <definedName name="wz34" localSheetId="9">'Tab03'!$C$128</definedName>
    <definedName name="wz34" localSheetId="13">'Tab07'!$C$130</definedName>
    <definedName name="wz34">#REF!</definedName>
    <definedName name="wz35" localSheetId="10">'nochTab03'!$C$131</definedName>
    <definedName name="wz35" localSheetId="14">'nochTab07'!$C$132</definedName>
    <definedName name="wz35" localSheetId="9">'Tab03'!$C$131</definedName>
    <definedName name="wz35" localSheetId="13">'Tab07'!$C$133</definedName>
    <definedName name="wz35">#REF!</definedName>
    <definedName name="wz36" localSheetId="10">'nochTab03'!$C$138</definedName>
    <definedName name="wz36" localSheetId="14">'nochTab07'!$C$139</definedName>
    <definedName name="wz36" localSheetId="9">'Tab03'!$C$138</definedName>
    <definedName name="wz36" localSheetId="13">'Tab07'!$C$140</definedName>
    <definedName name="wz36">#REF!</definedName>
  </definedNames>
  <calcPr fullCalcOnLoad="1"/>
</workbook>
</file>

<file path=xl/sharedStrings.xml><?xml version="1.0" encoding="utf-8"?>
<sst xmlns="http://schemas.openxmlformats.org/spreadsheetml/2006/main" count="1141" uniqueCount="268">
  <si>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</si>
  <si>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</si>
  <si>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</si>
  <si>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</si>
  <si>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</si>
  <si>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</si>
  <si>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</si>
  <si>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</si>
  <si>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</si>
  <si>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</si>
  <si>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</si>
  <si>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</si>
  <si>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</si>
  <si>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</si>
  <si>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</si>
  <si>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</si>
  <si>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</si>
  <si>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</si>
  <si>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</si>
  <si>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</si>
  <si>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</si>
  <si>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</si>
  <si>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</si>
  <si>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</si>
  <si>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</si>
  <si>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</si>
  <si>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</si>
  <si>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</si>
  <si>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</si>
  <si>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</si>
  <si>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</si>
  <si>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</si>
  <si>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</si>
  <si>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</si>
  <si>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</si>
  <si>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</si>
  <si>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</si>
  <si>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</si>
  <si>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</si>
  <si>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</si>
  <si>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</si>
  <si>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</si>
  <si>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</si>
  <si>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</si>
  <si>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</si>
  <si>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</si>
  <si>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</si>
  <si>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</si>
  <si>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</si>
  <si>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</si>
  <si>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</si>
  <si>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</si>
  <si>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</si>
  <si>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</si>
  <si>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</si>
  <si>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</si>
  <si>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</si>
  <si>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</si>
  <si>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</si>
  <si>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</si>
  <si>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</si>
  <si>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</si>
  <si>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</si>
  <si>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</si>
  <si>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</si>
  <si>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</si>
  <si>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</si>
  <si>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</si>
  <si>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</si>
  <si>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</si>
  <si>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</si>
  <si>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</si>
  <si>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</si>
  <si>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</si>
  <si>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</si>
  <si>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</si>
  <si>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</si>
  <si>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</si>
  <si>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</si>
  <si>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</si>
  <si>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</si>
  <si>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</si>
  <si>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- 9 -</t>
  </si>
  <si>
    <t xml:space="preserve">1. Volumenindex und Wertindex des Auftragseingangs im Verarbeitenden Gewerbe </t>
  </si>
  <si>
    <t>Basis: 2000</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</si>
  <si>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</si>
  <si>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</si>
  <si>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</si>
  <si>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</si>
  <si>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</si>
  <si>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</si>
  <si>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</si>
  <si>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</si>
  <si>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</si>
  <si>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</si>
  <si>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</si>
  <si>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</si>
  <si>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</si>
  <si>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</si>
  <si>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</si>
  <si>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</si>
  <si>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</si>
  <si>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</si>
  <si>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</si>
  <si>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</si>
  <si>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</si>
  <si>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</si>
  <si>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</si>
  <si>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</si>
  <si>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</si>
  <si>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</si>
  <si>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</si>
  <si>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</si>
  <si>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</si>
  <si>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</si>
  <si>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</si>
  <si>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</si>
  <si>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</si>
  <si>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</si>
  <si>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</si>
  <si>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</si>
  <si>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</si>
  <si>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</si>
  <si>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</si>
  <si>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</si>
  <si>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</si>
  <si>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</si>
  <si>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</si>
  <si>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</si>
  <si>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</si>
  <si>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</si>
  <si>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</si>
  <si>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</si>
  <si>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</si>
  <si>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</si>
  <si>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</si>
  <si>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</si>
  <si>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</si>
  <si>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</si>
  <si>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</si>
  <si>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</si>
  <si>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</si>
  <si>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</si>
  <si>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zeitraum</t>
  </si>
  <si>
    <t xml:space="preserve"> - 16 -</t>
  </si>
  <si>
    <t>Noch: 3. Auftragseingang im Verarbeitenden Gewerbe nach Wirtschaftszweigen</t>
  </si>
  <si>
    <t>3.2 Wertindex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</si>
  <si>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</si>
  <si>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</si>
  <si>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</si>
  <si>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</si>
  <si>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</si>
  <si>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</si>
  <si>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</si>
  <si>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</si>
  <si>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</si>
  <si>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</si>
  <si>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</si>
  <si>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</si>
  <si>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</si>
  <si>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</si>
  <si>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- 17 -</t>
  </si>
  <si>
    <t xml:space="preserve">  Noch: 3. Auftragseingang im Verarbeitenden Gewerbe nach Wirtschaftszweigen</t>
  </si>
  <si>
    <t>Noch: 3.2 Wertindex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</si>
  <si>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</si>
  <si>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</si>
  <si>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</si>
  <si>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</si>
  <si>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</si>
  <si>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</si>
  <si>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</si>
  <si>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</si>
  <si>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</si>
  <si>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</si>
  <si>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</si>
  <si>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</si>
  <si>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</si>
  <si>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</si>
  <si>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- 26 -</t>
  </si>
  <si>
    <t xml:space="preserve"> Noch: 7. Umsatz im Bergbau und Verarbeitenden Gewerbe nach Wirtschaftszweigen</t>
  </si>
  <si>
    <t>7.2 Wertindex</t>
  </si>
  <si>
    <t>Gewinnung von Steinen und Erden, sonstiger Bergbau</t>
  </si>
  <si>
    <t>Ernährungsgewerbe</t>
  </si>
  <si>
    <t xml:space="preserve"> - 27 -</t>
  </si>
  <si>
    <t>Noch: 7.2 Wertindex</t>
  </si>
  <si>
    <t xml:space="preserve"> - 14 -</t>
  </si>
  <si>
    <t xml:space="preserve">  3. Auftragseingang im Verarbeitenden Gewerbe nach Wirtschaftszweigen</t>
  </si>
  <si>
    <t>3.1 Volumenindex</t>
  </si>
  <si>
    <t xml:space="preserve"> - 15 -</t>
  </si>
  <si>
    <t>Noch: 3.1 Volumenindex</t>
  </si>
  <si>
    <t xml:space="preserve"> - 24 -</t>
  </si>
  <si>
    <t>7. Umsatz im Bergbau und Verarbeitenden Gewerbe nach Wirtschaftszweigen</t>
  </si>
  <si>
    <t>7.1 Volumenindex</t>
  </si>
  <si>
    <t xml:space="preserve"> - 25 -</t>
  </si>
  <si>
    <t>Noch: 7.1 Volumenindex</t>
  </si>
  <si>
    <t>- 18 -</t>
  </si>
  <si>
    <t xml:space="preserve">4. Nachrichtlich: Volumenindex des Auftragseingangs  im Verarbeitenden Gewerbe </t>
  </si>
  <si>
    <t>in Deutschland und in Thüringen nach Hauptgruppen</t>
  </si>
  <si>
    <t>MD        2004</t>
  </si>
  <si>
    <t>Jan.-April</t>
  </si>
  <si>
    <t>Hauptgruppe</t>
  </si>
  <si>
    <t>März          2004</t>
  </si>
  <si>
    <t>Vor-      monat</t>
  </si>
  <si>
    <t>Vorj.-   monat</t>
  </si>
  <si>
    <t>Vorj.-   zeitraum</t>
  </si>
  <si>
    <t>Deutschland</t>
  </si>
  <si>
    <t>Verarbeitendes Gewerbe</t>
  </si>
  <si>
    <t xml:space="preserve">Investitionsgüterproduzenten </t>
  </si>
  <si>
    <t xml:space="preserve">Gebrauchsgüterproduzenten </t>
  </si>
  <si>
    <t>Thüringen</t>
  </si>
  <si>
    <t xml:space="preserve"> - 28 -</t>
  </si>
  <si>
    <t xml:space="preserve"> 8. Auftragseingang im Bauhauptgewerbe</t>
  </si>
  <si>
    <t>8.1 Volumenindex</t>
  </si>
  <si>
    <t>Hochbau</t>
  </si>
  <si>
    <t>Wohnungsbau</t>
  </si>
  <si>
    <t>sonstiger Hochbau</t>
  </si>
  <si>
    <t xml:space="preserve"> - 29 -</t>
  </si>
  <si>
    <t>Noch: 8. Auftragseingang im Bauhauptgewerbe</t>
  </si>
  <si>
    <t>Noch: 8.1 Volumenindex</t>
  </si>
  <si>
    <t>Tiefbau</t>
  </si>
  <si>
    <t>Straßenbau</t>
  </si>
  <si>
    <t>sonstiger Tiefbau</t>
  </si>
  <si>
    <t xml:space="preserve"> - 30 -</t>
  </si>
  <si>
    <t xml:space="preserve"> 8.2 Wertindex</t>
  </si>
  <si>
    <t xml:space="preserve"> - 31 -</t>
  </si>
  <si>
    <t>Noch: 8.2 Wertindex</t>
  </si>
  <si>
    <t>gewerblicher Hochbau</t>
  </si>
  <si>
    <t>öffentlicher Hochbau</t>
  </si>
  <si>
    <t xml:space="preserve"> - 32 -</t>
  </si>
  <si>
    <t>gewerblicher Tiefbau</t>
  </si>
  <si>
    <t>sonstiger öffentlicher Tiefbau</t>
  </si>
  <si>
    <t>3. Auftragseingang im Bauhauptgewerbe</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</si>
  <si>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</si>
  <si>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</si>
  <si>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</si>
  <si>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</si>
  <si>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r>
      <t xml:space="preserve">Der Monat April war durch einen Anstieg der Bestellungen im </t>
    </r>
    <r>
      <rPr>
        <b/>
        <sz val="9"/>
        <rFont val="Arial"/>
        <family val="2"/>
      </rPr>
      <t>Verarbeitenden Gewerbe</t>
    </r>
    <r>
      <rPr>
        <sz val="9"/>
        <rFont val="Arial"/>
        <family val="2"/>
      </rPr>
      <t xml:space="preserve"> sowie durch einen Rückgang der Aufträge im </t>
    </r>
    <r>
      <rPr>
        <b/>
        <sz val="9"/>
        <rFont val="Arial"/>
        <family val="2"/>
      </rPr>
      <t>Bauhauptgewerbe</t>
    </r>
    <r>
      <rPr>
        <sz val="9"/>
        <rFont val="Arial"/>
        <family val="2"/>
      </rPr>
      <t xml:space="preserve"> im Vergleich zum April 2003 gekennzeichnet. </t>
    </r>
  </si>
  <si>
    <r>
      <t xml:space="preserve">Gegenüber dem vergleichbaren Vorjahresmonat war im April 2004 bei den Betrieben des </t>
    </r>
    <r>
      <rPr>
        <b/>
        <sz val="9"/>
        <rFont val="Arial"/>
        <family val="2"/>
      </rPr>
      <t>Verarbeitenden Gewerbes</t>
    </r>
    <r>
      <rPr>
        <sz val="9"/>
        <rFont val="Arial"/>
        <family val="2"/>
      </rPr>
      <t xml:space="preserve"> ein Auftragsanstieg um 9,8 Prozent zu registrieren. Während sich die Auslandsbestellungen gegenüber dem April 2003 um 19,1 Prozent erhöhten, nahmen die Inlandsaufträge um 5,9 Prozent zu. Damit registrierten die Betriebe seit Jahresbeginn durchschnittlich 7,7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</si>
  <si>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vier Monaten dieses Jahres eine Zunahme der eingegangenen Aufträge um 12,2 Prozent gegenüber dem Vorjahr. Auch die </t>
    </r>
    <r>
      <rPr>
        <b/>
        <sz val="9"/>
        <rFont val="Arial"/>
        <family val="2"/>
      </rPr>
      <t>Investitionsgüterproduzenten</t>
    </r>
    <r>
      <rPr>
        <sz val="9"/>
        <rFont val="Arial"/>
        <family val="2"/>
      </rPr>
      <t xml:space="preserve"> registrierten bis Ende April mehr Bestellungen als im gleichen Zeitraum des Vorjahres. Das Auftragsvolumen dieser Betriebe erhöhte sich um durchschnittlich 4,8 Prozent. </t>
    </r>
  </si>
  <si>
    <r>
      <t xml:space="preserve">Weniger zufrieden dürften beim Blick in ihre Auftragsbücher dagegen die </t>
    </r>
    <r>
      <rPr>
        <b/>
        <sz val="9"/>
        <rFont val="Arial"/>
        <family val="2"/>
      </rPr>
      <t>Hersteller von Gebrauchs- bzw. Verbrauchsgütern</t>
    </r>
    <r>
      <rPr>
        <sz val="9"/>
        <rFont val="Arial"/>
        <family val="2"/>
      </rPr>
      <t xml:space="preserve"> sein. Diese Betriebe mussten im bisherigen Jahresverlauf einen Rückgang der Bestellungen um 1,9 bzw. 0,5 Prozent verschmerzen.</t>
    </r>
  </si>
  <si>
    <r>
      <t xml:space="preserve">Die von den Betrieben des Bergbaus und Verarbeitenden Gewerbes getätigten </t>
    </r>
    <r>
      <rPr>
        <b/>
        <sz val="9"/>
        <rFont val="Arial"/>
        <family val="2"/>
      </rPr>
      <t>Umsätze</t>
    </r>
    <r>
      <rPr>
        <sz val="9"/>
        <rFont val="Arial"/>
        <family val="2"/>
      </rPr>
      <t xml:space="preserve"> lagen im April preisbereinigt um 8,3 Prozent unter dem Rekordergebnis des Vormonats und um 9,6 Prozent über dem Niveau vom April 2003. Damit realisierten die Betriebe in den ersten vier Monaten des Jahres 2004 ein um durchschnittlich 8,1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</si>
  <si>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im April gegenüber dem Vormonat wieder gesunken (- 25,3 Prozent). Gegenüber dem vergleichbaren Vorjahresmonat war ebenfalls ein Rückgang der Bestellungen zu vermelden (- 5,7 Prozent). Damit gingen bis Ende April 2004 durchschnittlich 1,6 Prozent mehr Aufträge bei den Baubetrieben ein als im Jahr zuvor. </t>
    </r>
  </si>
  <si>
    <t>April      2004</t>
  </si>
  <si>
    <t>April       2003</t>
  </si>
  <si>
    <t>April     2004</t>
  </si>
  <si>
    <t>März        2004</t>
  </si>
  <si>
    <t>April        2003</t>
  </si>
  <si>
    <t>März            2004</t>
  </si>
  <si>
    <t>Jan.-März</t>
  </si>
  <si>
    <t>Februar       2004</t>
  </si>
  <si>
    <t>März         2003</t>
  </si>
  <si>
    <t>März       2004</t>
  </si>
  <si>
    <t>Impressum</t>
  </si>
  <si>
    <t>Datei "Indizes des Auftragseingangs und des Umsatzes im Produzierenden Gewerbe</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</si>
  <si>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</si>
  <si>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</si>
  <si>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</si>
  <si>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</si>
  <si>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</si>
  <si>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</si>
  <si>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</si>
  <si>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</si>
  <si>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</si>
  <si>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</si>
  <si>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</si>
  <si>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          in Thüringen Januar 2001 - April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</si>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</sst>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 numFmtId="202" formatCode="##0"/>
    <numFmt numFmtId="203" formatCode="\ #\ ##0.0_I_J\ \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
      <name val="Arial"/>
      <family val="2"/>
    </font>
    <font>
      <sz val="1.75"/>
      <name val="Arial"/>
      <family val="0"/>
    </font>
    <font>
      <sz val="2"/>
      <name val="Arial"/>
      <family val="0"/>
    </font>
    <font>
      <b/>
      <vertAlign val="superscript"/>
      <sz val="9"/>
      <name val="Helvetica"/>
      <family val="2"/>
    </font>
    <font>
      <vertAlign val="superscript"/>
      <sz val="9"/>
      <name val="Helvetica"/>
      <family val="2"/>
    </font>
    <font>
      <b/>
      <sz val="10"/>
      <name val="MS Sans Serif"/>
      <family val="0"/>
    </font>
    <font>
      <sz val="9.75"/>
      <name val="Arial"/>
      <family val="2"/>
    </font>
    <font>
      <sz val="17.75"/>
      <name val="Arial"/>
      <family val="0"/>
    </font>
    <font>
      <sz val="16.75"/>
      <name val="Arial"/>
      <family val="0"/>
    </font>
    <font>
      <sz val="17.5"/>
      <name val="Arial"/>
      <family val="0"/>
    </font>
    <font>
      <sz val="8.25"/>
      <name val="Arial"/>
      <family val="2"/>
    </font>
    <font>
      <sz val="16.25"/>
      <name val="Arial"/>
      <family val="0"/>
    </font>
    <font>
      <sz val="17"/>
      <name val="Arial"/>
      <family val="0"/>
    </font>
    <font>
      <sz val="16"/>
      <name val="Arial"/>
      <family val="0"/>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6" fillId="0" borderId="1" xfId="23" applyFont="1" applyBorder="1">
      <alignment/>
      <protection/>
    </xf>
    <xf numFmtId="0" fontId="17" fillId="0" borderId="1" xfId="23" applyFont="1" applyBorder="1" applyAlignment="1">
      <alignment horizontal="left"/>
      <protection/>
    </xf>
    <xf numFmtId="0" fontId="13" fillId="0" borderId="1" xfId="23" applyFont="1" applyBorder="1" applyAlignment="1">
      <alignment horizontal="left"/>
      <protection/>
    </xf>
    <xf numFmtId="0" fontId="13" fillId="0" borderId="1" xfId="23" applyFont="1" applyBorder="1" applyAlignment="1">
      <alignment horizontal="right"/>
      <protection/>
    </xf>
    <xf numFmtId="0" fontId="16" fillId="0" borderId="1" xfId="23" applyFont="1" applyBorder="1" applyAlignment="1">
      <alignment horizontal="left"/>
      <protection/>
    </xf>
    <xf numFmtId="0" fontId="1"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0" fontId="0" fillId="0" borderId="0" xfId="0" applyFont="1" applyBorder="1" applyAlignment="1">
      <alignment horizontal="centerContinuous"/>
    </xf>
    <xf numFmtId="0" fontId="0" fillId="0" borderId="1" xfId="0" applyFont="1" applyBorder="1" applyAlignment="1">
      <alignment horizontal="centerContinuous"/>
    </xf>
    <xf numFmtId="0" fontId="0" fillId="0" borderId="5" xfId="0" applyFont="1" applyBorder="1" applyAlignment="1">
      <alignment/>
    </xf>
    <xf numFmtId="0" fontId="0" fillId="0" borderId="0" xfId="0" applyFont="1" applyBorder="1" applyAlignment="1">
      <alignment/>
    </xf>
    <xf numFmtId="0" fontId="0" fillId="0" borderId="1"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2"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0" xfId="0" applyBorder="1" applyAlignment="1">
      <alignment horizontal="centerContinuous"/>
    </xf>
    <xf numFmtId="0" fontId="0" fillId="0" borderId="1" xfId="0" applyBorder="1" applyAlignment="1">
      <alignment horizontal="centerContinuous"/>
    </xf>
    <xf numFmtId="0" fontId="0" fillId="0" borderId="5" xfId="0" applyBorder="1" applyAlignment="1">
      <alignment/>
    </xf>
    <xf numFmtId="0" fontId="0" fillId="0" borderId="0" xfId="0" applyBorder="1" applyAlignment="1">
      <alignment/>
    </xf>
    <xf numFmtId="0" fontId="0" fillId="0" borderId="1"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0" fillId="0" borderId="0" xfId="0" applyFont="1" applyAlignment="1">
      <alignment vertical="center"/>
    </xf>
    <xf numFmtId="0" fontId="12" fillId="0" borderId="0" xfId="0" applyFont="1" applyAlignment="1">
      <alignment horizontal="centerContinuous"/>
    </xf>
    <xf numFmtId="0" fontId="10" fillId="0" borderId="0" xfId="0" applyFont="1" applyAlignment="1">
      <alignment horizontal="centerContinuous"/>
    </xf>
    <xf numFmtId="172" fontId="10" fillId="0" borderId="0" xfId="0" applyNumberFormat="1" applyFont="1" applyAlignment="1">
      <alignment horizontal="centerContinuous"/>
    </xf>
    <xf numFmtId="172" fontId="10" fillId="0" borderId="0" xfId="0" applyNumberFormat="1" applyFont="1" applyAlignment="1">
      <alignment horizontal="right"/>
    </xf>
    <xf numFmtId="0" fontId="13" fillId="0" borderId="3" xfId="0" applyFont="1" applyBorder="1" applyAlignment="1">
      <alignment/>
    </xf>
    <xf numFmtId="0" fontId="13" fillId="0" borderId="3" xfId="0" applyFont="1" applyBorder="1" applyAlignment="1">
      <alignment horizontal="center"/>
    </xf>
    <xf numFmtId="183" fontId="13" fillId="0" borderId="3" xfId="0" applyNumberFormat="1" applyFont="1" applyBorder="1" applyAlignment="1">
      <alignment horizontal="centerContinuous"/>
    </xf>
    <xf numFmtId="0" fontId="13" fillId="0" borderId="0" xfId="0" applyFont="1" applyBorder="1" applyAlignment="1">
      <alignment/>
    </xf>
    <xf numFmtId="0" fontId="13" fillId="0" borderId="0" xfId="0" applyFont="1" applyBorder="1" applyAlignment="1">
      <alignment horizontal="center"/>
    </xf>
    <xf numFmtId="172" fontId="13" fillId="0" borderId="10" xfId="0" applyNumberFormat="1" applyFont="1" applyBorder="1" applyAlignment="1">
      <alignment horizontal="centerContinuous" vertical="center"/>
    </xf>
    <xf numFmtId="172" fontId="13" fillId="0" borderId="11" xfId="0" applyNumberFormat="1" applyFont="1" applyBorder="1" applyAlignment="1">
      <alignment horizontal="centerContinuous" vertical="center"/>
    </xf>
    <xf numFmtId="172" fontId="13" fillId="0" borderId="12" xfId="0" applyNumberFormat="1" applyFont="1" applyBorder="1" applyAlignment="1">
      <alignment horizontal="center" vertical="center"/>
    </xf>
    <xf numFmtId="0" fontId="13" fillId="0" borderId="7" xfId="0" applyFont="1" applyBorder="1" applyAlignment="1">
      <alignment/>
    </xf>
    <xf numFmtId="0" fontId="13" fillId="0" borderId="7" xfId="0" applyFont="1" applyBorder="1" applyAlignment="1">
      <alignment horizontal="center"/>
    </xf>
    <xf numFmtId="0" fontId="13"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2" fontId="13" fillId="0" borderId="0" xfId="0" applyNumberFormat="1" applyFont="1" applyBorder="1" applyAlignment="1">
      <alignment horizontal="centerContinuous"/>
    </xf>
    <xf numFmtId="172" fontId="13" fillId="0" borderId="0" xfId="0" applyNumberFormat="1" applyFont="1" applyBorder="1" applyAlignment="1">
      <alignment horizontal="center"/>
    </xf>
    <xf numFmtId="17" fontId="1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4" fillId="0" borderId="0" xfId="0" applyFont="1" applyBorder="1" applyAlignment="1">
      <alignment horizontal="center"/>
    </xf>
    <xf numFmtId="0" fontId="13" fillId="0" borderId="0" xfId="0" applyFont="1" applyBorder="1" applyAlignment="1">
      <alignment horizontal="left"/>
    </xf>
    <xf numFmtId="0" fontId="13" fillId="0" borderId="1" xfId="0" applyFont="1" applyBorder="1" applyAlignment="1">
      <alignment horizontal="left"/>
    </xf>
    <xf numFmtId="192" fontId="13" fillId="0" borderId="0" xfId="0" applyNumberFormat="1" applyFont="1" applyBorder="1" applyAlignment="1">
      <alignment/>
    </xf>
    <xf numFmtId="195" fontId="13" fillId="0" borderId="0" xfId="0" applyNumberFormat="1" applyFont="1" applyBorder="1" applyAlignment="1">
      <alignment/>
    </xf>
    <xf numFmtId="193" fontId="13" fillId="0" borderId="0" xfId="0" applyNumberFormat="1" applyFont="1" applyBorder="1" applyAlignment="1">
      <alignment/>
    </xf>
    <xf numFmtId="194" fontId="13" fillId="0" borderId="0" xfId="0" applyNumberFormat="1" applyFont="1" applyBorder="1" applyAlignment="1">
      <alignment/>
    </xf>
    <xf numFmtId="198" fontId="13" fillId="0" borderId="0" xfId="0" applyNumberFormat="1" applyFont="1" applyAlignment="1">
      <alignment/>
    </xf>
    <xf numFmtId="196" fontId="13" fillId="0" borderId="0" xfId="0" applyNumberFormat="1" applyFont="1" applyAlignment="1">
      <alignment/>
    </xf>
    <xf numFmtId="0" fontId="14" fillId="0" borderId="0" xfId="0" applyFont="1" applyBorder="1" applyAlignment="1">
      <alignment horizontal="center" vertical="center"/>
    </xf>
    <xf numFmtId="174" fontId="13" fillId="0" borderId="0" xfId="0" applyNumberFormat="1" applyFont="1" applyAlignment="1">
      <alignment horizontal="right"/>
    </xf>
    <xf numFmtId="172" fontId="0" fillId="0" borderId="0" xfId="0" applyNumberFormat="1" applyAlignment="1">
      <alignment horizontal="right"/>
    </xf>
    <xf numFmtId="172" fontId="14" fillId="0" borderId="0" xfId="0" applyNumberFormat="1" applyFont="1" applyBorder="1" applyAlignment="1">
      <alignment/>
    </xf>
    <xf numFmtId="179" fontId="13" fillId="0" borderId="0" xfId="0" applyNumberFormat="1" applyFont="1" applyAlignment="1">
      <alignment/>
    </xf>
    <xf numFmtId="197" fontId="13" fillId="0" borderId="0" xfId="0" applyNumberFormat="1" applyFont="1" applyAlignment="1">
      <alignment/>
    </xf>
    <xf numFmtId="191" fontId="13" fillId="0" borderId="0" xfId="0" applyNumberFormat="1" applyFont="1" applyBorder="1" applyAlignment="1">
      <alignment/>
    </xf>
    <xf numFmtId="172" fontId="0" fillId="0" borderId="0" xfId="0" applyNumberFormat="1" applyAlignment="1">
      <alignment/>
    </xf>
    <xf numFmtId="0" fontId="7" fillId="0" borderId="0" xfId="24">
      <alignment/>
      <protection/>
    </xf>
    <xf numFmtId="0" fontId="7" fillId="0" borderId="0" xfId="24" applyAlignment="1">
      <alignment horizontal="centerContinuous"/>
      <protection/>
    </xf>
    <xf numFmtId="173" fontId="7" fillId="0" borderId="0" xfId="24" applyNumberFormat="1" applyAlignment="1">
      <alignment horizontal="centerContinuous"/>
      <protection/>
    </xf>
    <xf numFmtId="172" fontId="7" fillId="0" borderId="0" xfId="24" applyNumberFormat="1" applyAlignment="1">
      <alignment horizontal="centerContinuous"/>
      <protection/>
    </xf>
    <xf numFmtId="0" fontId="15" fillId="0" borderId="0" xfId="22" applyFont="1" applyBorder="1" applyAlignment="1">
      <alignment horizontal="center"/>
      <protection/>
    </xf>
    <xf numFmtId="0" fontId="10" fillId="0" borderId="0" xfId="24" applyFont="1" applyAlignment="1">
      <alignment horizontal="centerContinuous"/>
      <protection/>
    </xf>
    <xf numFmtId="0" fontId="12" fillId="0" borderId="0" xfId="24" applyFont="1" applyAlignment="1">
      <alignment horizontal="centerContinuous"/>
      <protection/>
    </xf>
    <xf numFmtId="0" fontId="10" fillId="0" borderId="0" xfId="24" applyFont="1" applyAlignment="1">
      <alignment horizontal="centerContinuous"/>
      <protection/>
    </xf>
    <xf numFmtId="173" fontId="10" fillId="0" borderId="0" xfId="24" applyNumberFormat="1" applyFont="1" applyAlignment="1">
      <alignment horizontal="centerContinuous"/>
      <protection/>
    </xf>
    <xf numFmtId="172" fontId="10" fillId="0" borderId="0" xfId="24" applyNumberFormat="1" applyFont="1" applyAlignment="1">
      <alignment horizontal="centerContinuous"/>
      <protection/>
    </xf>
    <xf numFmtId="173" fontId="10" fillId="0" borderId="0" xfId="24" applyNumberFormat="1" applyFont="1" applyAlignment="1">
      <alignment/>
      <protection/>
    </xf>
    <xf numFmtId="0" fontId="13" fillId="0" borderId="4" xfId="24" applyFont="1" applyBorder="1">
      <alignment/>
      <protection/>
    </xf>
    <xf numFmtId="0" fontId="13" fillId="0" borderId="13" xfId="24" applyFont="1" applyBorder="1" applyAlignment="1">
      <alignment horizontal="center"/>
      <protection/>
    </xf>
    <xf numFmtId="0" fontId="13" fillId="0" borderId="14" xfId="24" applyFont="1" applyBorder="1" applyAlignment="1">
      <alignment horizontal="center"/>
      <protection/>
    </xf>
    <xf numFmtId="0" fontId="7" fillId="0" borderId="14" xfId="24" applyBorder="1">
      <alignment/>
      <protection/>
    </xf>
    <xf numFmtId="0" fontId="13" fillId="0" borderId="1" xfId="24" applyFont="1" applyBorder="1">
      <alignment/>
      <protection/>
    </xf>
    <xf numFmtId="0" fontId="13" fillId="0" borderId="15" xfId="24" applyFont="1" applyBorder="1" applyAlignment="1">
      <alignment horizontal="center"/>
      <protection/>
    </xf>
    <xf numFmtId="0" fontId="13" fillId="0" borderId="16" xfId="24" applyFont="1" applyBorder="1" applyAlignment="1">
      <alignment horizontal="center"/>
      <protection/>
    </xf>
    <xf numFmtId="173" fontId="13" fillId="0" borderId="16" xfId="24" applyNumberFormat="1" applyFont="1" applyBorder="1" applyAlignment="1">
      <alignment/>
      <protection/>
    </xf>
    <xf numFmtId="172" fontId="13" fillId="0" borderId="10" xfId="24" applyNumberFormat="1" applyFont="1" applyBorder="1" applyAlignment="1">
      <alignment horizontal="centerContinuous" vertical="center"/>
      <protection/>
    </xf>
    <xf numFmtId="172" fontId="13" fillId="0" borderId="17" xfId="24" applyNumberFormat="1" applyFont="1" applyBorder="1" applyAlignment="1">
      <alignment horizontal="centerContinuous" vertical="center"/>
      <protection/>
    </xf>
    <xf numFmtId="172" fontId="13" fillId="0" borderId="10" xfId="24" applyNumberFormat="1" applyFont="1" applyBorder="1" applyAlignment="1">
      <alignment horizontal="center" vertical="center"/>
      <protection/>
    </xf>
    <xf numFmtId="0" fontId="13" fillId="0" borderId="1" xfId="24" applyFont="1" applyBorder="1" applyAlignment="1">
      <alignment horizontal="center"/>
      <protection/>
    </xf>
    <xf numFmtId="173" fontId="13" fillId="0" borderId="16" xfId="24" applyNumberFormat="1" applyFont="1" applyBorder="1" applyAlignment="1">
      <alignment horizontal="center"/>
      <protection/>
    </xf>
    <xf numFmtId="172" fontId="13" fillId="0" borderId="16" xfId="24" applyNumberFormat="1" applyFont="1" applyBorder="1" applyAlignment="1">
      <alignment horizontal="center"/>
      <protection/>
    </xf>
    <xf numFmtId="172" fontId="13" fillId="0" borderId="0" xfId="24" applyNumberFormat="1" applyFont="1" applyBorder="1" applyAlignment="1">
      <alignment horizontal="center"/>
      <protection/>
    </xf>
    <xf numFmtId="172" fontId="13" fillId="0" borderId="18" xfId="24" applyNumberFormat="1" applyFont="1" applyBorder="1" applyAlignment="1">
      <alignment horizontal="center"/>
      <protection/>
    </xf>
    <xf numFmtId="0" fontId="13" fillId="0" borderId="8" xfId="24" applyFont="1" applyBorder="1">
      <alignment/>
      <protection/>
    </xf>
    <xf numFmtId="0" fontId="13" fillId="0" borderId="19" xfId="24" applyFont="1" applyBorder="1" applyAlignment="1">
      <alignment horizontal="center"/>
      <protection/>
    </xf>
    <xf numFmtId="0" fontId="13" fillId="0" borderId="20" xfId="24" applyFont="1" applyBorder="1" applyAlignment="1">
      <alignment horizontal="center"/>
      <protection/>
    </xf>
    <xf numFmtId="173" fontId="13" fillId="0" borderId="20" xfId="24" applyNumberFormat="1" applyFont="1" applyBorder="1" applyAlignment="1">
      <alignment/>
      <protection/>
    </xf>
    <xf numFmtId="172" fontId="13" fillId="0" borderId="20" xfId="24" applyNumberFormat="1" applyFont="1" applyBorder="1" applyAlignment="1">
      <alignment horizontal="centerContinuous"/>
      <protection/>
    </xf>
    <xf numFmtId="172" fontId="13" fillId="0" borderId="7" xfId="24" applyNumberFormat="1" applyFont="1" applyBorder="1" applyAlignment="1">
      <alignment horizontal="center"/>
      <protection/>
    </xf>
    <xf numFmtId="172" fontId="13" fillId="0" borderId="21" xfId="24" applyNumberFormat="1" applyFont="1" applyBorder="1" applyAlignment="1">
      <alignment horizontal="center"/>
      <protection/>
    </xf>
    <xf numFmtId="0" fontId="13" fillId="0" borderId="0" xfId="24" applyFont="1" applyBorder="1">
      <alignment/>
      <protection/>
    </xf>
    <xf numFmtId="0" fontId="13" fillId="0" borderId="0" xfId="24" applyFont="1" applyBorder="1" applyAlignment="1">
      <alignment horizontal="center"/>
      <protection/>
    </xf>
    <xf numFmtId="173" fontId="13" fillId="0" borderId="0" xfId="24" applyNumberFormat="1" applyFont="1" applyBorder="1" applyAlignment="1">
      <alignment/>
      <protection/>
    </xf>
    <xf numFmtId="172" fontId="13" fillId="0" borderId="0" xfId="24" applyNumberFormat="1" applyFont="1" applyBorder="1" applyAlignment="1">
      <alignment horizontal="centerContinuous"/>
      <protection/>
    </xf>
    <xf numFmtId="0" fontId="15" fillId="0" borderId="0" xfId="24" applyFont="1" applyBorder="1" applyAlignment="1">
      <alignment horizontal="center"/>
      <protection/>
    </xf>
    <xf numFmtId="0" fontId="15" fillId="0" borderId="0" xfId="24" applyFont="1" applyBorder="1" applyAlignment="1">
      <alignment horizontal="centerContinuous"/>
      <protection/>
    </xf>
    <xf numFmtId="0" fontId="10" fillId="0" borderId="0" xfId="24" applyFont="1" applyBorder="1" applyAlignment="1">
      <alignment horizontal="centerContinuous"/>
      <protection/>
    </xf>
    <xf numFmtId="0" fontId="14" fillId="0" borderId="0" xfId="24" applyFont="1" applyBorder="1" applyAlignment="1">
      <alignment horizontal="centerContinuous"/>
      <protection/>
    </xf>
    <xf numFmtId="173" fontId="14" fillId="0" borderId="0" xfId="24" applyNumberFormat="1" applyFont="1" applyBorder="1" applyAlignment="1">
      <alignment horizontal="centerContinuous"/>
      <protection/>
    </xf>
    <xf numFmtId="172" fontId="10" fillId="0" borderId="0" xfId="24" applyNumberFormat="1" applyFont="1" applyBorder="1" applyAlignment="1">
      <alignment horizontal="centerContinuous"/>
      <protection/>
    </xf>
    <xf numFmtId="0" fontId="13" fillId="0" borderId="0" xfId="24" applyFont="1" applyBorder="1" applyAlignment="1">
      <alignment horizontal="centerContinuous"/>
      <protection/>
    </xf>
    <xf numFmtId="200" fontId="13" fillId="0" borderId="0" xfId="24" applyNumberFormat="1" applyFont="1" applyAlignment="1">
      <alignment/>
      <protection/>
    </xf>
    <xf numFmtId="0" fontId="13" fillId="0" borderId="0" xfId="24" applyFont="1">
      <alignment/>
      <protection/>
    </xf>
    <xf numFmtId="0" fontId="13" fillId="0" borderId="1" xfId="24" applyFont="1" applyBorder="1" applyAlignment="1">
      <alignment horizontal="left"/>
      <protection/>
    </xf>
    <xf numFmtId="174" fontId="13" fillId="0" borderId="0" xfId="24" applyNumberFormat="1" applyFont="1" applyAlignment="1">
      <alignment horizontal="right"/>
      <protection/>
    </xf>
    <xf numFmtId="179" fontId="13" fillId="0" borderId="0" xfId="24" applyNumberFormat="1" applyFont="1" applyAlignment="1">
      <alignment vertical="center"/>
      <protection/>
    </xf>
    <xf numFmtId="180" fontId="13" fillId="0" borderId="0" xfId="24" applyNumberFormat="1" applyFont="1">
      <alignment/>
      <protection/>
    </xf>
    <xf numFmtId="0" fontId="13" fillId="0" borderId="0" xfId="24" applyFont="1" applyBorder="1" applyAlignment="1">
      <alignment horizontal="left"/>
      <protection/>
    </xf>
    <xf numFmtId="175" fontId="13" fillId="0" borderId="0" xfId="24" applyNumberFormat="1" applyFont="1" applyAlignment="1">
      <alignment/>
      <protection/>
    </xf>
    <xf numFmtId="0" fontId="15" fillId="0" borderId="0" xfId="24" applyFont="1" applyBorder="1" applyAlignment="1">
      <alignment horizontal="centerContinuous"/>
      <protection/>
    </xf>
    <xf numFmtId="175" fontId="7" fillId="0" borderId="0" xfId="24" applyNumberFormat="1" applyAlignment="1">
      <alignment horizontal="centerContinuous"/>
      <protection/>
    </xf>
    <xf numFmtId="0" fontId="13" fillId="0" borderId="0" xfId="24" applyFont="1" applyAlignment="1">
      <alignment horizontal="right"/>
      <protection/>
    </xf>
    <xf numFmtId="199" fontId="13" fillId="0" borderId="0" xfId="24" applyNumberFormat="1" applyFont="1" applyAlignment="1">
      <alignment/>
      <protection/>
    </xf>
    <xf numFmtId="172" fontId="13" fillId="0" borderId="0" xfId="24" applyNumberFormat="1" applyFont="1">
      <alignment/>
      <protection/>
    </xf>
    <xf numFmtId="173" fontId="13" fillId="0" borderId="0" xfId="24" applyNumberFormat="1" applyFont="1" applyAlignment="1">
      <alignment horizontal="right"/>
      <protection/>
    </xf>
    <xf numFmtId="0" fontId="13" fillId="0" borderId="0" xfId="24" applyFont="1" applyAlignment="1">
      <alignment horizontal="centerContinuous"/>
      <protection/>
    </xf>
    <xf numFmtId="173" fontId="13" fillId="0" borderId="14" xfId="24" applyNumberFormat="1" applyFont="1" applyBorder="1" applyAlignment="1">
      <alignment/>
      <protection/>
    </xf>
    <xf numFmtId="172" fontId="13" fillId="0" borderId="0" xfId="24" applyNumberFormat="1" applyFont="1" applyAlignment="1">
      <alignment horizontal="right"/>
      <protection/>
    </xf>
    <xf numFmtId="200" fontId="13" fillId="0" borderId="0" xfId="24" applyNumberFormat="1" applyFont="1" applyAlignment="1">
      <alignment vertical="center"/>
      <protection/>
    </xf>
    <xf numFmtId="173" fontId="7" fillId="0" borderId="0" xfId="24" applyNumberFormat="1" applyAlignment="1">
      <alignment/>
      <protection/>
    </xf>
    <xf numFmtId="0" fontId="13" fillId="0" borderId="22" xfId="24" applyFont="1" applyBorder="1" applyAlignment="1">
      <alignment horizontal="center"/>
      <protection/>
    </xf>
    <xf numFmtId="0" fontId="13" fillId="0" borderId="18" xfId="24" applyFont="1" applyBorder="1" applyAlignment="1">
      <alignment horizontal="center"/>
      <protection/>
    </xf>
    <xf numFmtId="0" fontId="14" fillId="0" borderId="0" xfId="24" applyFont="1" applyBorder="1">
      <alignment/>
      <protection/>
    </xf>
    <xf numFmtId="172" fontId="14" fillId="0" borderId="0" xfId="24" applyNumberFormat="1" applyFont="1" applyBorder="1">
      <alignment/>
      <protection/>
    </xf>
    <xf numFmtId="175" fontId="7" fillId="0" borderId="0" xfId="24" applyNumberFormat="1" applyAlignment="1">
      <alignment/>
      <protection/>
    </xf>
    <xf numFmtId="201" fontId="13" fillId="0" borderId="0" xfId="24" applyNumberFormat="1" applyFont="1" applyAlignment="1">
      <alignment/>
      <protection/>
    </xf>
    <xf numFmtId="172" fontId="13" fillId="0" borderId="0" xfId="24" applyNumberFormat="1" applyFont="1" applyAlignment="1">
      <alignment horizontal="center"/>
      <protection/>
    </xf>
    <xf numFmtId="0" fontId="23" fillId="0" borderId="0" xfId="24" applyFont="1" applyAlignment="1">
      <alignment horizontal="centerContinuous"/>
      <protection/>
    </xf>
    <xf numFmtId="175" fontId="13" fillId="0" borderId="0" xfId="24" applyNumberFormat="1" applyFont="1" applyAlignment="1">
      <alignment horizontal="centerContinuous"/>
      <protection/>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2" fontId="7" fillId="0" borderId="0" xfId="22" applyNumberFormat="1" applyAlignment="1">
      <alignment horizontal="centerContinuous"/>
      <protection/>
    </xf>
    <xf numFmtId="0" fontId="10" fillId="0" borderId="0" xfId="22" applyFont="1" applyAlignment="1">
      <alignment vertical="center"/>
      <protection/>
    </xf>
    <xf numFmtId="0" fontId="12" fillId="0" borderId="0" xfId="22" applyFont="1" applyAlignment="1">
      <alignment horizontal="centerContinuous"/>
      <protection/>
    </xf>
    <xf numFmtId="0" fontId="10" fillId="0" borderId="0" xfId="22" applyFont="1" applyAlignment="1">
      <alignment horizontal="centerContinuous"/>
      <protection/>
    </xf>
    <xf numFmtId="172" fontId="10" fillId="0" borderId="0" xfId="22" applyNumberFormat="1" applyFont="1" applyAlignment="1">
      <alignment horizontal="centerContinuous"/>
      <protection/>
    </xf>
    <xf numFmtId="172" fontId="10" fillId="0" borderId="0" xfId="22" applyNumberFormat="1" applyFont="1" applyAlignment="1">
      <alignment horizontal="right"/>
      <protection/>
    </xf>
    <xf numFmtId="0" fontId="13" fillId="0" borderId="4" xfId="22" applyFont="1" applyBorder="1">
      <alignment/>
      <protection/>
    </xf>
    <xf numFmtId="0" fontId="13" fillId="0" borderId="13" xfId="22" applyFont="1" applyBorder="1" applyAlignment="1">
      <alignment horizontal="center"/>
      <protection/>
    </xf>
    <xf numFmtId="0" fontId="13" fillId="0" borderId="14" xfId="22" applyFont="1" applyBorder="1" applyAlignment="1">
      <alignment horizontal="center"/>
      <protection/>
    </xf>
    <xf numFmtId="172" fontId="13" fillId="0" borderId="14" xfId="22" applyNumberFormat="1" applyFont="1" applyBorder="1" applyAlignment="1">
      <alignment horizontal="right"/>
      <protection/>
    </xf>
    <xf numFmtId="0" fontId="13" fillId="0" borderId="1" xfId="22" applyFont="1" applyBorder="1">
      <alignment/>
      <protection/>
    </xf>
    <xf numFmtId="0" fontId="13" fillId="0" borderId="15" xfId="22" applyFont="1" applyBorder="1" applyAlignment="1">
      <alignment horizontal="center"/>
      <protection/>
    </xf>
    <xf numFmtId="0" fontId="13" fillId="0" borderId="16" xfId="22" applyFont="1" applyBorder="1" applyAlignment="1">
      <alignment horizontal="center"/>
      <protection/>
    </xf>
    <xf numFmtId="172" fontId="13" fillId="0" borderId="16" xfId="22" applyNumberFormat="1" applyFont="1" applyBorder="1" applyAlignment="1">
      <alignment horizontal="right"/>
      <protection/>
    </xf>
    <xf numFmtId="172" fontId="13" fillId="0" borderId="10" xfId="22" applyNumberFormat="1" applyFont="1" applyBorder="1" applyAlignment="1">
      <alignment horizontal="centerContinuous" vertical="center"/>
      <protection/>
    </xf>
    <xf numFmtId="172" fontId="13" fillId="0" borderId="11" xfId="22" applyNumberFormat="1" applyFont="1" applyBorder="1" applyAlignment="1">
      <alignment horizontal="centerContinuous" vertical="center"/>
      <protection/>
    </xf>
    <xf numFmtId="172" fontId="13" fillId="0" borderId="12" xfId="22" applyNumberFormat="1" applyFont="1" applyBorder="1" applyAlignment="1">
      <alignment horizontal="center" vertical="center"/>
      <protection/>
    </xf>
    <xf numFmtId="0" fontId="13" fillId="0" borderId="1" xfId="22" applyFont="1" applyBorder="1" applyAlignment="1">
      <alignment horizontal="center"/>
      <protection/>
    </xf>
    <xf numFmtId="172" fontId="13" fillId="0" borderId="16" xfId="22" applyNumberFormat="1" applyFont="1" applyBorder="1" applyAlignment="1">
      <alignment horizontal="center"/>
      <protection/>
    </xf>
    <xf numFmtId="172" fontId="13" fillId="0" borderId="0" xfId="22" applyNumberFormat="1" applyFont="1" applyBorder="1" applyAlignment="1">
      <alignment horizontal="center"/>
      <protection/>
    </xf>
    <xf numFmtId="172" fontId="13" fillId="0" borderId="18" xfId="22" applyNumberFormat="1" applyFont="1" applyBorder="1" applyAlignment="1">
      <alignment horizontal="center"/>
      <protection/>
    </xf>
    <xf numFmtId="0" fontId="13" fillId="0" borderId="8" xfId="22" applyFont="1" applyBorder="1">
      <alignment/>
      <protection/>
    </xf>
    <xf numFmtId="0" fontId="13" fillId="0" borderId="19" xfId="22" applyFont="1" applyBorder="1" applyAlignment="1">
      <alignment horizontal="center"/>
      <protection/>
    </xf>
    <xf numFmtId="0" fontId="13" fillId="0" borderId="20" xfId="22" applyFont="1" applyBorder="1" applyAlignment="1">
      <alignment horizontal="center"/>
      <protection/>
    </xf>
    <xf numFmtId="172" fontId="13" fillId="0" borderId="20" xfId="22" applyNumberFormat="1" applyFont="1" applyBorder="1" applyAlignment="1">
      <alignment horizontal="right"/>
      <protection/>
    </xf>
    <xf numFmtId="172" fontId="13" fillId="0" borderId="20" xfId="22" applyNumberFormat="1" applyFont="1" applyBorder="1" applyAlignment="1">
      <alignment horizontal="centerContinuous"/>
      <protection/>
    </xf>
    <xf numFmtId="172" fontId="13" fillId="0" borderId="7" xfId="22" applyNumberFormat="1" applyFont="1" applyBorder="1" applyAlignment="1">
      <alignment horizontal="center"/>
      <protection/>
    </xf>
    <xf numFmtId="172" fontId="13" fillId="0" borderId="21" xfId="22" applyNumberFormat="1" applyFont="1" applyBorder="1" applyAlignment="1">
      <alignment horizontal="center"/>
      <protection/>
    </xf>
    <xf numFmtId="0" fontId="13" fillId="0" borderId="0" xfId="22" applyFont="1" applyBorder="1">
      <alignment/>
      <protection/>
    </xf>
    <xf numFmtId="0" fontId="13" fillId="0" borderId="0" xfId="22" applyFont="1" applyBorder="1" applyAlignment="1">
      <alignment horizontal="center"/>
      <protection/>
    </xf>
    <xf numFmtId="172" fontId="13" fillId="0" borderId="0" xfId="22" applyNumberFormat="1" applyFont="1" applyBorder="1" applyAlignment="1">
      <alignment horizontal="right"/>
      <protection/>
    </xf>
    <xf numFmtId="172" fontId="13" fillId="0" borderId="0" xfId="22" applyNumberFormat="1" applyFont="1" applyBorder="1" applyAlignment="1">
      <alignment horizontal="centerContinuous"/>
      <protection/>
    </xf>
    <xf numFmtId="0" fontId="14" fillId="0" borderId="0" xfId="22" applyFont="1" applyBorder="1">
      <alignment/>
      <protection/>
    </xf>
    <xf numFmtId="174" fontId="13" fillId="0" borderId="0" xfId="22" applyNumberFormat="1" applyFont="1" applyAlignment="1">
      <alignment horizontal="right"/>
      <protection/>
    </xf>
    <xf numFmtId="172" fontId="7" fillId="0" borderId="0" xfId="22" applyNumberFormat="1" applyAlignment="1">
      <alignment horizontal="right"/>
      <protection/>
    </xf>
    <xf numFmtId="172" fontId="14" fillId="0" borderId="0" xfId="22" applyNumberFormat="1" applyFont="1" applyBorder="1">
      <alignment/>
      <protection/>
    </xf>
    <xf numFmtId="172" fontId="14" fillId="0" borderId="0" xfId="22" applyNumberFormat="1" applyFont="1" applyBorder="1" applyAlignment="1">
      <alignment horizontal="center"/>
      <protection/>
    </xf>
    <xf numFmtId="0" fontId="11" fillId="0" borderId="0" xfId="22" applyFont="1" applyAlignment="1">
      <alignment horizontal="centerContinuous"/>
      <protection/>
    </xf>
    <xf numFmtId="0" fontId="13" fillId="0" borderId="0" xfId="22" applyFont="1" applyAlignment="1">
      <alignment horizontal="centerContinuous"/>
      <protection/>
    </xf>
    <xf numFmtId="0" fontId="13" fillId="0" borderId="0" xfId="22" applyFont="1" applyBorder="1" applyAlignment="1">
      <alignment horizontal="centerContinuous"/>
      <protection/>
    </xf>
    <xf numFmtId="180" fontId="13" fillId="0" borderId="0" xfId="22" applyNumberFormat="1" applyFont="1">
      <alignment/>
      <protection/>
    </xf>
    <xf numFmtId="0" fontId="13" fillId="0" borderId="0" xfId="22" applyFont="1">
      <alignment/>
      <protection/>
    </xf>
    <xf numFmtId="179" fontId="13" fillId="0" borderId="0" xfId="22" applyNumberFormat="1" applyFont="1" applyAlignment="1">
      <alignment vertical="center"/>
      <protection/>
    </xf>
    <xf numFmtId="174" fontId="17" fillId="0" borderId="0" xfId="22" applyNumberFormat="1" applyFont="1" applyAlignment="1">
      <alignment horizontal="right"/>
      <protection/>
    </xf>
    <xf numFmtId="0" fontId="17" fillId="0" borderId="0" xfId="22" applyFont="1">
      <alignment/>
      <protection/>
    </xf>
    <xf numFmtId="173" fontId="13" fillId="0" borderId="0" xfId="22" applyNumberFormat="1" applyFont="1" applyAlignment="1">
      <alignment/>
      <protection/>
    </xf>
    <xf numFmtId="0" fontId="13" fillId="0" borderId="0" xfId="22" applyFont="1" applyBorder="1" applyAlignment="1">
      <alignment horizontal="right"/>
      <protection/>
    </xf>
    <xf numFmtId="172" fontId="13" fillId="0" borderId="0" xfId="22" applyNumberFormat="1" applyFont="1">
      <alignment/>
      <protection/>
    </xf>
    <xf numFmtId="0" fontId="10" fillId="0" borderId="0" xfId="22" applyFont="1" applyAlignment="1">
      <alignment horizontal="centerContinuous" vertical="center"/>
      <protection/>
    </xf>
    <xf numFmtId="0" fontId="14" fillId="0" borderId="0" xfId="22" applyFont="1" applyAlignment="1">
      <alignment horizontal="centerContinuous"/>
      <protection/>
    </xf>
    <xf numFmtId="172" fontId="14" fillId="0" borderId="0" xfId="22" applyNumberFormat="1" applyFont="1" applyAlignment="1">
      <alignment horizontal="centerContinuous"/>
      <protection/>
    </xf>
    <xf numFmtId="0" fontId="13" fillId="0" borderId="0" xfId="22" applyFont="1" applyAlignment="1">
      <alignment horizontal="right"/>
      <protection/>
    </xf>
    <xf numFmtId="172" fontId="13" fillId="0" borderId="0" xfId="22" applyNumberFormat="1" applyFont="1" applyAlignment="1">
      <alignment horizontal="right"/>
      <protection/>
    </xf>
    <xf numFmtId="173" fontId="13" fillId="0" borderId="0" xfId="22" applyNumberFormat="1" applyFont="1" applyAlignment="1">
      <alignment horizontal="right"/>
      <protection/>
    </xf>
    <xf numFmtId="173" fontId="13" fillId="0" borderId="0" xfId="22" applyNumberFormat="1" applyFont="1" applyAlignment="1">
      <alignment horizontal="center"/>
      <protection/>
    </xf>
    <xf numFmtId="173" fontId="13" fillId="0" borderId="0" xfId="22" applyNumberFormat="1" applyFont="1" applyAlignment="1">
      <alignment horizontal="centerContinuous"/>
      <protection/>
    </xf>
    <xf numFmtId="0" fontId="10" fillId="0" borderId="0" xfId="22" applyFont="1" applyAlignment="1">
      <alignment horizontal="centerContinuous"/>
      <protection/>
    </xf>
    <xf numFmtId="172" fontId="11" fillId="0" borderId="0" xfId="22" applyNumberFormat="1" applyFont="1" applyAlignment="1">
      <alignment horizontal="centerContinuous"/>
      <protection/>
    </xf>
    <xf numFmtId="172" fontId="13" fillId="0" borderId="0" xfId="22" applyNumberFormat="1" applyFont="1" applyAlignment="1">
      <alignment horizontal="centerContinuous"/>
      <protection/>
    </xf>
    <xf numFmtId="172" fontId="13" fillId="0" borderId="0" xfId="22" applyNumberFormat="1" applyFont="1" applyBorder="1">
      <alignment/>
      <protection/>
    </xf>
    <xf numFmtId="179" fontId="13" fillId="0" borderId="0" xfId="22" applyNumberFormat="1" applyFont="1" applyAlignment="1">
      <alignment horizontal="center" vertical="center"/>
      <protection/>
    </xf>
    <xf numFmtId="0" fontId="11" fillId="0" borderId="0" xfId="22" applyFont="1" applyBorder="1" applyAlignment="1">
      <alignment horizontal="centerContinuous"/>
      <protection/>
    </xf>
    <xf numFmtId="0" fontId="10" fillId="0" borderId="0" xfId="22" applyFont="1" applyBorder="1" applyAlignment="1">
      <alignment horizontal="centerContinuous"/>
      <protection/>
    </xf>
    <xf numFmtId="0" fontId="14" fillId="0" borderId="0" xfId="22" applyFont="1" applyBorder="1" applyAlignment="1">
      <alignment horizontal="centerContinuous"/>
      <protection/>
    </xf>
    <xf numFmtId="172" fontId="14" fillId="0" borderId="0" xfId="22" applyNumberFormat="1" applyFont="1" applyBorder="1" applyAlignment="1">
      <alignment horizontal="centerContinuous"/>
      <protection/>
    </xf>
    <xf numFmtId="0" fontId="7" fillId="0" borderId="0" xfId="22" applyBorder="1">
      <alignment/>
      <protection/>
    </xf>
    <xf numFmtId="0" fontId="14" fillId="0" borderId="0" xfId="20" applyFont="1" applyBorder="1" applyAlignment="1">
      <alignment horizontal="centerContinuous" vertical="center"/>
      <protection/>
    </xf>
    <xf numFmtId="0" fontId="13" fillId="0" borderId="0" xfId="20" applyFont="1" applyAlignment="1">
      <alignment horizontal="centerContinuous" vertical="center"/>
      <protection/>
    </xf>
    <xf numFmtId="182" fontId="13" fillId="0" borderId="0" xfId="20" applyNumberFormat="1" applyFont="1" applyAlignment="1">
      <alignment horizontal="centerContinuous" vertical="center"/>
      <protection/>
    </xf>
    <xf numFmtId="0" fontId="7" fillId="0" borderId="0" xfId="20" applyAlignment="1">
      <alignment vertical="center"/>
      <protection/>
    </xf>
    <xf numFmtId="0" fontId="13" fillId="0" borderId="0" xfId="20" applyFont="1" applyBorder="1" applyAlignment="1">
      <alignment horizontal="centerContinuous" vertical="center"/>
      <protection/>
    </xf>
    <xf numFmtId="0" fontId="13" fillId="0" borderId="0" xfId="20" applyFont="1" applyAlignment="1">
      <alignment horizontal="center" vertical="center"/>
      <protection/>
    </xf>
    <xf numFmtId="182" fontId="13" fillId="0" borderId="0" xfId="20" applyNumberFormat="1" applyFont="1" applyAlignment="1">
      <alignment horizontal="center" vertical="center"/>
      <protection/>
    </xf>
    <xf numFmtId="0" fontId="7" fillId="0" borderId="0" xfId="20" applyAlignment="1">
      <alignment horizontal="centerContinuous" vertical="center"/>
      <protection/>
    </xf>
    <xf numFmtId="0" fontId="11" fillId="0" borderId="0" xfId="20" applyFont="1" applyAlignment="1">
      <alignment horizontal="centerContinuous" vertical="center"/>
      <protection/>
    </xf>
    <xf numFmtId="0" fontId="10" fillId="0" borderId="0" xfId="20" applyFont="1" applyAlignment="1">
      <alignment horizontal="centerContinuous" vertical="center"/>
      <protection/>
    </xf>
    <xf numFmtId="0" fontId="10" fillId="0" borderId="0" xfId="20" applyFont="1" applyAlignment="1">
      <alignment horizontal="centerContinuous" vertical="center"/>
      <protection/>
    </xf>
    <xf numFmtId="0" fontId="7" fillId="0" borderId="3" xfId="20" applyBorder="1">
      <alignment/>
      <protection/>
    </xf>
    <xf numFmtId="0" fontId="7" fillId="0" borderId="4" xfId="20" applyBorder="1">
      <alignment/>
      <protection/>
    </xf>
    <xf numFmtId="183" fontId="13" fillId="0" borderId="3" xfId="20" applyNumberFormat="1" applyFont="1" applyBorder="1" applyAlignment="1">
      <alignment horizontal="centerContinuous"/>
      <protection/>
    </xf>
    <xf numFmtId="0" fontId="7" fillId="0" borderId="0" xfId="20">
      <alignment/>
      <protection/>
    </xf>
    <xf numFmtId="0" fontId="7" fillId="0" borderId="1" xfId="20" applyBorder="1">
      <alignment/>
      <protection/>
    </xf>
    <xf numFmtId="172" fontId="13" fillId="0" borderId="10" xfId="20" applyNumberFormat="1" applyFont="1" applyBorder="1" applyAlignment="1">
      <alignment horizontal="centerContinuous" vertical="center"/>
      <protection/>
    </xf>
    <xf numFmtId="172" fontId="13" fillId="0" borderId="11" xfId="20" applyNumberFormat="1" applyFont="1" applyBorder="1" applyAlignment="1">
      <alignment horizontal="centerContinuous" vertical="center"/>
      <protection/>
    </xf>
    <xf numFmtId="172" fontId="13" fillId="0" borderId="12"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1" xfId="20" applyFont="1" applyBorder="1" applyAlignment="1">
      <alignment horizontal="centerContinuous"/>
      <protection/>
    </xf>
    <xf numFmtId="183" fontId="13" fillId="0" borderId="17" xfId="20" applyNumberFormat="1" applyFont="1" applyBorder="1" applyAlignment="1">
      <alignment horizontal="centerContinuous"/>
      <protection/>
    </xf>
    <xf numFmtId="183" fontId="13" fillId="0" borderId="16" xfId="20" applyNumberFormat="1" applyFont="1" applyBorder="1" applyAlignment="1">
      <alignment horizontal="center"/>
      <protection/>
    </xf>
    <xf numFmtId="183" fontId="13" fillId="0" borderId="0" xfId="20" applyNumberFormat="1" applyFont="1" applyBorder="1" applyAlignment="1">
      <alignment horizontal="center"/>
      <protection/>
    </xf>
    <xf numFmtId="183" fontId="13" fillId="0" borderId="18"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3" fontId="13" fillId="0" borderId="20" xfId="20" applyNumberFormat="1" applyFont="1" applyBorder="1" applyAlignment="1">
      <alignment horizontal="centerContinuous"/>
      <protection/>
    </xf>
    <xf numFmtId="183" fontId="13" fillId="0" borderId="7" xfId="20" applyNumberFormat="1" applyFont="1" applyBorder="1" applyAlignment="1">
      <alignment horizontal="center"/>
      <protection/>
    </xf>
    <xf numFmtId="183" fontId="13" fillId="0" borderId="21" xfId="20" applyNumberFormat="1" applyFont="1" applyBorder="1" applyAlignment="1">
      <alignment horizontal="center"/>
      <protection/>
    </xf>
    <xf numFmtId="1" fontId="13" fillId="0" borderId="0" xfId="20" applyNumberFormat="1" applyFont="1" applyAlignment="1">
      <alignment/>
      <protection/>
    </xf>
    <xf numFmtId="1" fontId="13" fillId="0" borderId="1" xfId="20" applyNumberFormat="1" applyFont="1" applyBorder="1" applyAlignment="1">
      <alignment/>
      <protection/>
    </xf>
    <xf numFmtId="0" fontId="13" fillId="0" borderId="0" xfId="20" applyFont="1">
      <alignment/>
      <protection/>
    </xf>
    <xf numFmtId="186" fontId="13" fillId="0" borderId="0" xfId="20" applyNumberFormat="1" applyFont="1">
      <alignment/>
      <protection/>
    </xf>
    <xf numFmtId="185" fontId="13" fillId="0" borderId="0" xfId="20" applyNumberFormat="1" applyFont="1">
      <alignment/>
      <protection/>
    </xf>
    <xf numFmtId="176" fontId="13" fillId="0" borderId="0" xfId="20" applyNumberFormat="1" applyFont="1">
      <alignment/>
      <protection/>
    </xf>
    <xf numFmtId="188" fontId="13" fillId="0" borderId="0" xfId="20" applyNumberFormat="1" applyFont="1">
      <alignment/>
      <protection/>
    </xf>
    <xf numFmtId="179" fontId="13" fillId="0" borderId="0" xfId="20" applyNumberFormat="1" applyFont="1">
      <alignment/>
      <protection/>
    </xf>
    <xf numFmtId="189" fontId="13" fillId="0" borderId="0" xfId="20" applyNumberFormat="1" applyFont="1">
      <alignment/>
      <protection/>
    </xf>
    <xf numFmtId="1" fontId="13" fillId="0" borderId="0" xfId="20" applyNumberFormat="1" applyFont="1" applyBorder="1" applyAlignment="1">
      <alignment/>
      <protection/>
    </xf>
    <xf numFmtId="177" fontId="13" fillId="0" borderId="0" xfId="20" applyNumberFormat="1" applyFont="1">
      <alignment/>
      <protection/>
    </xf>
    <xf numFmtId="178" fontId="13" fillId="0" borderId="0" xfId="20" applyNumberFormat="1" applyFont="1">
      <alignment/>
      <protection/>
    </xf>
    <xf numFmtId="0" fontId="7" fillId="0" borderId="0" xfId="20" applyFont="1" applyAlignment="1">
      <alignment vertical="center"/>
      <protection/>
    </xf>
    <xf numFmtId="0" fontId="13" fillId="0" borderId="0" xfId="20" applyFont="1" applyAlignment="1">
      <alignment vertical="center"/>
      <protection/>
    </xf>
    <xf numFmtId="0" fontId="7" fillId="0" borderId="0" xfId="20" applyBorder="1">
      <alignment/>
      <protection/>
    </xf>
    <xf numFmtId="172" fontId="13" fillId="0" borderId="0" xfId="20" applyNumberFormat="1" applyFont="1" applyBorder="1" applyAlignment="1">
      <alignment horizontal="center"/>
      <protection/>
    </xf>
    <xf numFmtId="182" fontId="13" fillId="0" borderId="0" xfId="20" applyNumberFormat="1" applyFont="1" applyBorder="1" applyAlignment="1">
      <alignment horizontal="center"/>
      <protection/>
    </xf>
    <xf numFmtId="172" fontId="13" fillId="0" borderId="0" xfId="20" applyNumberFormat="1" applyFont="1" applyBorder="1" applyAlignment="1">
      <alignment horizontal="centerContinuous"/>
      <protection/>
    </xf>
    <xf numFmtId="172" fontId="13" fillId="0" borderId="0" xfId="20" applyNumberFormat="1" applyFont="1" applyAlignment="1">
      <alignment horizontal="center"/>
      <protection/>
    </xf>
    <xf numFmtId="182" fontId="13" fillId="0" borderId="0" xfId="20" applyNumberFormat="1" applyFont="1" applyAlignment="1">
      <alignment horizontal="center"/>
      <protection/>
    </xf>
    <xf numFmtId="172" fontId="13" fillId="0" borderId="0" xfId="20" applyNumberFormat="1" applyFont="1" applyAlignment="1">
      <alignment horizontal="centerContinuous"/>
      <protection/>
    </xf>
    <xf numFmtId="0" fontId="13" fillId="0" borderId="0" xfId="20" applyFont="1">
      <alignment/>
      <protection/>
    </xf>
    <xf numFmtId="0" fontId="13" fillId="0" borderId="1" xfId="20" applyFont="1" applyBorder="1">
      <alignment/>
      <protection/>
    </xf>
    <xf numFmtId="0" fontId="13" fillId="0" borderId="0" xfId="20" applyFont="1" applyBorder="1">
      <alignment/>
      <protection/>
    </xf>
    <xf numFmtId="181" fontId="13" fillId="0" borderId="0" xfId="20" applyNumberFormat="1" applyFont="1" applyAlignment="1">
      <alignment/>
      <protection/>
    </xf>
    <xf numFmtId="182" fontId="13" fillId="0" borderId="0" xfId="20" applyNumberFormat="1" applyFont="1" applyAlignment="1">
      <alignment/>
      <protection/>
    </xf>
    <xf numFmtId="0" fontId="14" fillId="0" borderId="0" xfId="21" applyFont="1" applyBorder="1" applyAlignment="1">
      <alignment horizontal="centerContinuous" vertical="center"/>
      <protection/>
    </xf>
    <xf numFmtId="0" fontId="13" fillId="0" borderId="0" xfId="21" applyFont="1" applyAlignment="1">
      <alignment horizontal="centerContinuous" vertical="center"/>
      <protection/>
    </xf>
    <xf numFmtId="182" fontId="13" fillId="0" borderId="0" xfId="21" applyNumberFormat="1" applyFont="1" applyAlignment="1">
      <alignment horizontal="centerContinuous" vertical="center"/>
      <protection/>
    </xf>
    <xf numFmtId="0" fontId="7" fillId="0" borderId="0" xfId="21" applyAlignment="1">
      <alignment vertical="center"/>
      <protection/>
    </xf>
    <xf numFmtId="0" fontId="13" fillId="0" borderId="0" xfId="21" applyFont="1" applyBorder="1" applyAlignment="1">
      <alignment horizontal="centerContinuous" vertical="center"/>
      <protection/>
    </xf>
    <xf numFmtId="0" fontId="13" fillId="0" borderId="0" xfId="21" applyFont="1" applyAlignment="1">
      <alignment horizontal="center" vertical="center"/>
      <protection/>
    </xf>
    <xf numFmtId="182" fontId="13" fillId="0" borderId="0" xfId="21" applyNumberFormat="1" applyFont="1" applyAlignment="1">
      <alignment horizontal="center" vertical="center"/>
      <protection/>
    </xf>
    <xf numFmtId="0" fontId="10" fillId="0" borderId="0" xfId="21" applyFont="1" applyAlignment="1">
      <alignment horizontal="centerContinuous" vertical="center"/>
      <protection/>
    </xf>
    <xf numFmtId="0" fontId="10" fillId="0" borderId="0" xfId="21" applyFont="1" applyAlignment="1">
      <alignment horizontal="centerContinuous" vertical="center"/>
      <protection/>
    </xf>
    <xf numFmtId="0" fontId="7" fillId="0" borderId="3" xfId="21" applyBorder="1">
      <alignment/>
      <protection/>
    </xf>
    <xf numFmtId="0" fontId="7" fillId="0" borderId="4" xfId="21" applyBorder="1">
      <alignment/>
      <protection/>
    </xf>
    <xf numFmtId="183" fontId="13" fillId="0" borderId="3" xfId="21" applyNumberFormat="1" applyFont="1" applyBorder="1" applyAlignment="1">
      <alignment horizontal="centerContinuous"/>
      <protection/>
    </xf>
    <xf numFmtId="0" fontId="7" fillId="0" borderId="0" xfId="21">
      <alignment/>
      <protection/>
    </xf>
    <xf numFmtId="0" fontId="7" fillId="0" borderId="1" xfId="21" applyBorder="1">
      <alignment/>
      <protection/>
    </xf>
    <xf numFmtId="172" fontId="13" fillId="0" borderId="10" xfId="21" applyNumberFormat="1" applyFont="1" applyBorder="1" applyAlignment="1">
      <alignment horizontal="centerContinuous" vertical="center"/>
      <protection/>
    </xf>
    <xf numFmtId="172" fontId="13" fillId="0" borderId="11" xfId="21" applyNumberFormat="1" applyFont="1" applyBorder="1" applyAlignment="1">
      <alignment horizontal="centerContinuous" vertical="center"/>
      <protection/>
    </xf>
    <xf numFmtId="172" fontId="13" fillId="0" borderId="12"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1" xfId="21" applyFont="1" applyBorder="1" applyAlignment="1">
      <alignment horizontal="centerContinuous"/>
      <protection/>
    </xf>
    <xf numFmtId="183" fontId="13" fillId="0" borderId="17" xfId="21" applyNumberFormat="1" applyFont="1" applyBorder="1" applyAlignment="1">
      <alignment horizontal="centerContinuous"/>
      <protection/>
    </xf>
    <xf numFmtId="183" fontId="13" fillId="0" borderId="16" xfId="21" applyNumberFormat="1" applyFont="1" applyBorder="1" applyAlignment="1">
      <alignment horizontal="center"/>
      <protection/>
    </xf>
    <xf numFmtId="183" fontId="13" fillId="0" borderId="0" xfId="21" applyNumberFormat="1" applyFont="1" applyBorder="1" applyAlignment="1">
      <alignment horizontal="center"/>
      <protection/>
    </xf>
    <xf numFmtId="183" fontId="13" fillId="0" borderId="18"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3" fontId="13" fillId="0" borderId="20" xfId="21" applyNumberFormat="1" applyFont="1" applyBorder="1" applyAlignment="1">
      <alignment horizontal="centerContinuous"/>
      <protection/>
    </xf>
    <xf numFmtId="183" fontId="13" fillId="0" borderId="7" xfId="21" applyNumberFormat="1" applyFont="1" applyBorder="1" applyAlignment="1">
      <alignment horizontal="center"/>
      <protection/>
    </xf>
    <xf numFmtId="183" fontId="13" fillId="0" borderId="21" xfId="21" applyNumberFormat="1" applyFont="1" applyBorder="1" applyAlignment="1">
      <alignment horizontal="center"/>
      <protection/>
    </xf>
    <xf numFmtId="1" fontId="13" fillId="0" borderId="0" xfId="21" applyNumberFormat="1" applyFont="1" applyAlignment="1">
      <alignment/>
      <protection/>
    </xf>
    <xf numFmtId="1" fontId="13" fillId="0" borderId="1" xfId="21" applyNumberFormat="1" applyFont="1" applyBorder="1" applyAlignment="1">
      <alignment/>
      <protection/>
    </xf>
    <xf numFmtId="0" fontId="13" fillId="0" borderId="0" xfId="21" applyFont="1">
      <alignment/>
      <protection/>
    </xf>
    <xf numFmtId="188" fontId="13" fillId="0" borderId="0" xfId="21" applyNumberFormat="1" applyFont="1">
      <alignment/>
      <protection/>
    </xf>
    <xf numFmtId="186" fontId="13" fillId="0" borderId="0" xfId="21" applyNumberFormat="1" applyFont="1">
      <alignment/>
      <protection/>
    </xf>
    <xf numFmtId="185" fontId="13" fillId="0" borderId="0" xfId="21" applyNumberFormat="1" applyFont="1">
      <alignment/>
      <protection/>
    </xf>
    <xf numFmtId="176" fontId="13" fillId="0" borderId="0" xfId="21" applyNumberFormat="1" applyFont="1">
      <alignment/>
      <protection/>
    </xf>
    <xf numFmtId="179" fontId="13" fillId="0" borderId="0" xfId="21" applyNumberFormat="1" applyFont="1">
      <alignment/>
      <protection/>
    </xf>
    <xf numFmtId="189" fontId="13" fillId="0" borderId="0" xfId="21" applyNumberFormat="1" applyFont="1">
      <alignment/>
      <protection/>
    </xf>
    <xf numFmtId="184" fontId="13" fillId="0" borderId="0" xfId="21" applyNumberFormat="1" applyFont="1">
      <alignment/>
      <protection/>
    </xf>
    <xf numFmtId="1" fontId="13" fillId="0" borderId="0" xfId="21" applyNumberFormat="1" applyFont="1" applyBorder="1" applyAlignment="1">
      <alignment/>
      <protection/>
    </xf>
    <xf numFmtId="187" fontId="13" fillId="0" borderId="0" xfId="21" applyNumberFormat="1" applyFont="1">
      <alignment/>
      <protection/>
    </xf>
    <xf numFmtId="178" fontId="13" fillId="0" borderId="0" xfId="21" applyNumberFormat="1" applyFont="1">
      <alignment/>
      <protection/>
    </xf>
    <xf numFmtId="177" fontId="13" fillId="0" borderId="0" xfId="21" applyNumberFormat="1" applyFont="1">
      <alignment/>
      <protection/>
    </xf>
    <xf numFmtId="0" fontId="7" fillId="0" borderId="0" xfId="21" applyFont="1" applyAlignment="1">
      <alignment vertical="center"/>
      <protection/>
    </xf>
    <xf numFmtId="182" fontId="10" fillId="0" borderId="0" xfId="21" applyNumberFormat="1" applyFont="1" applyAlignment="1">
      <alignment horizontal="centerContinuous" vertical="center"/>
      <protection/>
    </xf>
    <xf numFmtId="0" fontId="13" fillId="0" borderId="0" xfId="21" applyFont="1" applyAlignment="1">
      <alignment vertical="center"/>
      <protection/>
    </xf>
    <xf numFmtId="0" fontId="7" fillId="0" borderId="0" xfId="21" applyBorder="1">
      <alignment/>
      <protection/>
    </xf>
    <xf numFmtId="172" fontId="13" fillId="0" borderId="0" xfId="21" applyNumberFormat="1" applyFont="1" applyBorder="1" applyAlignment="1">
      <alignment horizontal="center"/>
      <protection/>
    </xf>
    <xf numFmtId="182" fontId="13" fillId="0" borderId="0" xfId="21" applyNumberFormat="1" applyFont="1" applyBorder="1" applyAlignment="1">
      <alignment horizontal="center"/>
      <protection/>
    </xf>
    <xf numFmtId="172" fontId="13" fillId="0" borderId="0" xfId="21" applyNumberFormat="1" applyFont="1" applyBorder="1" applyAlignment="1">
      <alignment horizontal="centerContinuous"/>
      <protection/>
    </xf>
    <xf numFmtId="172" fontId="13" fillId="0" borderId="0" xfId="21" applyNumberFormat="1" applyFont="1" applyAlignment="1">
      <alignment horizontal="center"/>
      <protection/>
    </xf>
    <xf numFmtId="182" fontId="13" fillId="0" borderId="0" xfId="21" applyNumberFormat="1" applyFont="1" applyAlignment="1">
      <alignment horizontal="center"/>
      <protection/>
    </xf>
    <xf numFmtId="172" fontId="13" fillId="0" borderId="0" xfId="21" applyNumberFormat="1" applyFont="1" applyAlignment="1">
      <alignment horizontal="centerContinuous"/>
      <protection/>
    </xf>
    <xf numFmtId="0" fontId="13" fillId="0" borderId="0" xfId="21" applyFont="1">
      <alignment/>
      <protection/>
    </xf>
    <xf numFmtId="0" fontId="13" fillId="0" borderId="1" xfId="21" applyFont="1" applyBorder="1">
      <alignment/>
      <protection/>
    </xf>
    <xf numFmtId="0" fontId="13" fillId="0" borderId="0" xfId="21" applyFont="1" applyBorder="1">
      <alignment/>
      <protection/>
    </xf>
    <xf numFmtId="181" fontId="13" fillId="0" borderId="0" xfId="21" applyNumberFormat="1" applyFont="1" applyAlignment="1">
      <alignment/>
      <protection/>
    </xf>
    <xf numFmtId="182" fontId="13" fillId="0" borderId="0" xfId="21" applyNumberFormat="1" applyFont="1" applyAlignment="1">
      <alignment/>
      <protection/>
    </xf>
    <xf numFmtId="203" fontId="13" fillId="0" borderId="0" xfId="0" applyNumberFormat="1" applyFont="1" applyBorder="1" applyAlignment="1">
      <alignment/>
    </xf>
    <xf numFmtId="0" fontId="14" fillId="0" borderId="0" xfId="25" applyFont="1" applyBorder="1" applyAlignment="1">
      <alignment horizontal="centerContinuous"/>
      <protection/>
    </xf>
    <xf numFmtId="0" fontId="13" fillId="0" borderId="0" xfId="25" applyFont="1" applyAlignment="1">
      <alignment horizontal="centerContinuous"/>
      <protection/>
    </xf>
    <xf numFmtId="182" fontId="13" fillId="0" borderId="0" xfId="25" applyNumberFormat="1" applyFont="1" applyAlignment="1">
      <alignment horizontal="centerContinuous"/>
      <protection/>
    </xf>
    <xf numFmtId="0" fontId="7" fillId="0" borderId="0" xfId="25" applyAlignment="1">
      <alignment vertical="center"/>
      <protection/>
    </xf>
    <xf numFmtId="0" fontId="13" fillId="0" borderId="0" xfId="25" applyFont="1" applyBorder="1" applyAlignment="1">
      <alignment horizontal="centerContinuous"/>
      <protection/>
    </xf>
    <xf numFmtId="0" fontId="10" fillId="0" borderId="0" xfId="25" applyFont="1" applyAlignment="1">
      <alignment horizontal="centerContinuous"/>
      <protection/>
    </xf>
    <xf numFmtId="0" fontId="10" fillId="0" borderId="0" xfId="25" applyFont="1" applyAlignment="1">
      <alignment horizontal="centerContinuous"/>
      <protection/>
    </xf>
    <xf numFmtId="0" fontId="13" fillId="0" borderId="0" xfId="25" applyFont="1" applyAlignment="1">
      <alignment horizontal="center" vertical="center"/>
      <protection/>
    </xf>
    <xf numFmtId="182" fontId="13" fillId="0" borderId="0" xfId="25" applyNumberFormat="1" applyFont="1" applyAlignment="1">
      <alignment horizontal="center" vertical="center"/>
      <protection/>
    </xf>
    <xf numFmtId="0" fontId="13" fillId="0" borderId="0" xfId="25" applyFont="1" applyAlignment="1">
      <alignment horizontal="centerContinuous" vertical="center"/>
      <protection/>
    </xf>
    <xf numFmtId="0" fontId="7" fillId="0" borderId="3" xfId="25" applyBorder="1">
      <alignment/>
      <protection/>
    </xf>
    <xf numFmtId="0" fontId="7" fillId="0" borderId="4" xfId="25" applyBorder="1">
      <alignment/>
      <protection/>
    </xf>
    <xf numFmtId="183" fontId="13" fillId="0" borderId="3" xfId="25" applyNumberFormat="1" applyFont="1" applyBorder="1" applyAlignment="1">
      <alignment horizontal="centerContinuous"/>
      <protection/>
    </xf>
    <xf numFmtId="0" fontId="7" fillId="0" borderId="0" xfId="25">
      <alignment/>
      <protection/>
    </xf>
    <xf numFmtId="0" fontId="7" fillId="0" borderId="1" xfId="25" applyBorder="1">
      <alignment/>
      <protection/>
    </xf>
    <xf numFmtId="172" fontId="13" fillId="0" borderId="10" xfId="25" applyNumberFormat="1" applyFont="1" applyBorder="1" applyAlignment="1">
      <alignment horizontal="centerContinuous" vertical="center"/>
      <protection/>
    </xf>
    <xf numFmtId="172" fontId="13" fillId="0" borderId="11" xfId="25" applyNumberFormat="1" applyFont="1" applyBorder="1" applyAlignment="1">
      <alignment horizontal="centerContinuous" vertical="center"/>
      <protection/>
    </xf>
    <xf numFmtId="172" fontId="13" fillId="0" borderId="12" xfId="25" applyNumberFormat="1" applyFont="1" applyBorder="1" applyAlignment="1">
      <alignment horizontal="center" vertical="center"/>
      <protection/>
    </xf>
    <xf numFmtId="0" fontId="14" fillId="0" borderId="0" xfId="25" applyFont="1" applyAlignment="1">
      <alignment horizontal="centerContinuous"/>
      <protection/>
    </xf>
    <xf numFmtId="0" fontId="14" fillId="0" borderId="1" xfId="25" applyFont="1" applyBorder="1" applyAlignment="1">
      <alignment horizontal="centerContinuous"/>
      <protection/>
    </xf>
    <xf numFmtId="183" fontId="13" fillId="0" borderId="17" xfId="25" applyNumberFormat="1" applyFont="1" applyBorder="1" applyAlignment="1">
      <alignment horizontal="centerContinuous"/>
      <protection/>
    </xf>
    <xf numFmtId="183" fontId="13" fillId="0" borderId="16" xfId="25" applyNumberFormat="1" applyFont="1" applyBorder="1" applyAlignment="1">
      <alignment horizontal="center"/>
      <protection/>
    </xf>
    <xf numFmtId="183" fontId="13" fillId="0" borderId="0" xfId="25" applyNumberFormat="1" applyFont="1" applyBorder="1" applyAlignment="1">
      <alignment horizontal="center"/>
      <protection/>
    </xf>
    <xf numFmtId="183" fontId="13" fillId="0" borderId="18"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3" fontId="13" fillId="0" borderId="20" xfId="25" applyNumberFormat="1" applyFont="1" applyBorder="1" applyAlignment="1">
      <alignment horizontal="centerContinuous"/>
      <protection/>
    </xf>
    <xf numFmtId="183" fontId="13" fillId="0" borderId="7" xfId="25" applyNumberFormat="1" applyFont="1" applyBorder="1" applyAlignment="1">
      <alignment horizontal="center"/>
      <protection/>
    </xf>
    <xf numFmtId="183" fontId="13" fillId="0" borderId="21" xfId="25" applyNumberFormat="1" applyFont="1" applyBorder="1" applyAlignment="1">
      <alignment horizontal="center"/>
      <protection/>
    </xf>
    <xf numFmtId="0" fontId="7" fillId="0" borderId="0" xfId="25" applyBorder="1">
      <alignment/>
      <protection/>
    </xf>
    <xf numFmtId="0" fontId="9"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3" fillId="0" borderId="0" xfId="25" applyFont="1" applyBorder="1" applyAlignment="1">
      <alignment horizontal="center" vertical="center" wrapText="1"/>
      <protection/>
    </xf>
    <xf numFmtId="183" fontId="13" fillId="0" borderId="0" xfId="25" applyNumberFormat="1" applyFont="1" applyBorder="1" applyAlignment="1">
      <alignment horizontal="centerContinuous"/>
      <protection/>
    </xf>
    <xf numFmtId="1" fontId="13" fillId="0" borderId="0" xfId="25" applyNumberFormat="1" applyFont="1" applyAlignment="1">
      <alignment/>
      <protection/>
    </xf>
    <xf numFmtId="190" fontId="13" fillId="0" borderId="0" xfId="25" applyNumberFormat="1" applyFont="1" applyBorder="1">
      <alignment/>
      <protection/>
    </xf>
    <xf numFmtId="189" fontId="13" fillId="0" borderId="0" xfId="25" applyNumberFormat="1" applyFont="1">
      <alignment/>
      <protection/>
    </xf>
    <xf numFmtId="184" fontId="13" fillId="0" borderId="0" xfId="25" applyNumberFormat="1" applyFont="1" applyBorder="1">
      <alignment/>
      <protection/>
    </xf>
    <xf numFmtId="179" fontId="13" fillId="0" borderId="0" xfId="25" applyNumberFormat="1" applyFont="1">
      <alignment/>
      <protection/>
    </xf>
    <xf numFmtId="188" fontId="13" fillId="0" borderId="0" xfId="25" applyNumberFormat="1" applyFont="1">
      <alignment/>
      <protection/>
    </xf>
    <xf numFmtId="1" fontId="13" fillId="0" borderId="1" xfId="25" applyNumberFormat="1" applyFont="1" applyBorder="1" applyAlignment="1">
      <alignment/>
      <protection/>
    </xf>
    <xf numFmtId="0" fontId="13" fillId="0" borderId="0" xfId="25" applyFont="1">
      <alignment/>
      <protection/>
    </xf>
    <xf numFmtId="1" fontId="13" fillId="0" borderId="0" xfId="25" applyNumberFormat="1" applyFont="1" applyBorder="1" applyAlignment="1">
      <alignment/>
      <protection/>
    </xf>
    <xf numFmtId="190" fontId="13" fillId="0" borderId="5" xfId="25" applyNumberFormat="1" applyFont="1" applyBorder="1">
      <alignment/>
      <protection/>
    </xf>
    <xf numFmtId="185" fontId="13" fillId="0" borderId="0"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0" fillId="0" borderId="0" xfId="25" applyFont="1" applyAlignment="1">
      <alignment horizontal="centerContinuous" vertical="center"/>
      <protection/>
    </xf>
    <xf numFmtId="0" fontId="10" fillId="0" borderId="0" xfId="25" applyFont="1" applyAlignment="1">
      <alignment horizontal="centerContinuous" vertical="center"/>
      <protection/>
    </xf>
    <xf numFmtId="182" fontId="13" fillId="0" borderId="0" xfId="25" applyNumberFormat="1" applyFont="1" applyAlignment="1">
      <alignment horizontal="centerContinuous" vertical="center"/>
      <protection/>
    </xf>
    <xf numFmtId="0" fontId="13" fillId="0" borderId="0" xfId="25" applyFont="1" applyAlignment="1">
      <alignment vertical="center"/>
      <protection/>
    </xf>
    <xf numFmtId="0" fontId="13" fillId="0" borderId="0" xfId="25" applyFont="1">
      <alignment/>
      <protection/>
    </xf>
    <xf numFmtId="0" fontId="13" fillId="0" borderId="1" xfId="25" applyFont="1" applyBorder="1">
      <alignment/>
      <protection/>
    </xf>
    <xf numFmtId="0" fontId="13" fillId="0" borderId="0" xfId="25" applyFont="1" applyBorder="1">
      <alignment/>
      <protection/>
    </xf>
    <xf numFmtId="176" fontId="13" fillId="0" borderId="0" xfId="25" applyNumberFormat="1" applyFont="1">
      <alignment/>
      <protection/>
    </xf>
    <xf numFmtId="185" fontId="13" fillId="0" borderId="0" xfId="25" applyNumberFormat="1" applyFont="1">
      <alignment/>
      <protection/>
    </xf>
    <xf numFmtId="177" fontId="13" fillId="0" borderId="0" xfId="25" applyNumberFormat="1" applyFont="1">
      <alignment/>
      <protection/>
    </xf>
    <xf numFmtId="178" fontId="13" fillId="0" borderId="0" xfId="25" applyNumberFormat="1" applyFont="1">
      <alignment/>
      <protection/>
    </xf>
    <xf numFmtId="181" fontId="13" fillId="0" borderId="0" xfId="25" applyNumberFormat="1" applyFont="1" applyAlignment="1">
      <alignment/>
      <protection/>
    </xf>
    <xf numFmtId="182" fontId="13" fillId="0" borderId="0" xfId="25" applyNumberFormat="1" applyFont="1" applyAlignment="1">
      <alignment/>
      <protection/>
    </xf>
    <xf numFmtId="0" fontId="14" fillId="0" borderId="0" xfId="26" applyFont="1" applyBorder="1" applyAlignment="1">
      <alignment horizontal="centerContinuous"/>
      <protection/>
    </xf>
    <xf numFmtId="0" fontId="13" fillId="0" borderId="0" xfId="26" applyFont="1" applyAlignment="1">
      <alignment horizontal="centerContinuous"/>
      <protection/>
    </xf>
    <xf numFmtId="182" fontId="13" fillId="0" borderId="0" xfId="26" applyNumberFormat="1" applyFont="1" applyAlignment="1">
      <alignment horizontal="centerContinuous"/>
      <protection/>
    </xf>
    <xf numFmtId="0" fontId="7" fillId="0" borderId="0" xfId="26" applyAlignment="1">
      <alignment vertical="center"/>
      <protection/>
    </xf>
    <xf numFmtId="0" fontId="13" fillId="0" borderId="0" xfId="26" applyFont="1" applyBorder="1" applyAlignment="1">
      <alignment horizontal="centerContinuous"/>
      <protection/>
    </xf>
    <xf numFmtId="0" fontId="10" fillId="0" borderId="0" xfId="26" applyFont="1" applyAlignment="1">
      <alignment horizontal="centerContinuous"/>
      <protection/>
    </xf>
    <xf numFmtId="0" fontId="10" fillId="0" borderId="0" xfId="26" applyFont="1" applyAlignment="1">
      <alignment horizontal="centerContinuous"/>
      <protection/>
    </xf>
    <xf numFmtId="0" fontId="13" fillId="0" borderId="0" xfId="26" applyFont="1" applyAlignment="1">
      <alignment horizontal="center" vertical="center"/>
      <protection/>
    </xf>
    <xf numFmtId="182" fontId="13" fillId="0" borderId="0" xfId="26" applyNumberFormat="1" applyFont="1" applyAlignment="1">
      <alignment horizontal="center" vertical="center"/>
      <protection/>
    </xf>
    <xf numFmtId="0" fontId="13" fillId="0" borderId="0" xfId="26" applyFont="1" applyAlignment="1">
      <alignment horizontal="centerContinuous" vertical="center"/>
      <protection/>
    </xf>
    <xf numFmtId="0" fontId="7" fillId="0" borderId="3" xfId="26" applyBorder="1">
      <alignment/>
      <protection/>
    </xf>
    <xf numFmtId="0" fontId="7" fillId="0" borderId="4" xfId="26" applyBorder="1">
      <alignment/>
      <protection/>
    </xf>
    <xf numFmtId="183" fontId="13" fillId="0" borderId="3" xfId="26" applyNumberFormat="1" applyFont="1" applyBorder="1" applyAlignment="1">
      <alignment horizontal="centerContinuous"/>
      <protection/>
    </xf>
    <xf numFmtId="0" fontId="7" fillId="0" borderId="0" xfId="26">
      <alignment/>
      <protection/>
    </xf>
    <xf numFmtId="0" fontId="7" fillId="0" borderId="1" xfId="26" applyBorder="1">
      <alignment/>
      <protection/>
    </xf>
    <xf numFmtId="172" fontId="13" fillId="0" borderId="10" xfId="26" applyNumberFormat="1" applyFont="1" applyBorder="1" applyAlignment="1">
      <alignment horizontal="centerContinuous" vertical="center"/>
      <protection/>
    </xf>
    <xf numFmtId="172" fontId="13" fillId="0" borderId="11" xfId="26" applyNumberFormat="1" applyFont="1" applyBorder="1" applyAlignment="1">
      <alignment horizontal="centerContinuous" vertical="center"/>
      <protection/>
    </xf>
    <xf numFmtId="172" fontId="13" fillId="0" borderId="12"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1" xfId="26" applyFont="1" applyBorder="1" applyAlignment="1">
      <alignment horizontal="centerContinuous"/>
      <protection/>
    </xf>
    <xf numFmtId="183" fontId="13" fillId="0" borderId="17" xfId="26" applyNumberFormat="1" applyFont="1" applyBorder="1" applyAlignment="1">
      <alignment horizontal="centerContinuous"/>
      <protection/>
    </xf>
    <xf numFmtId="183" fontId="13" fillId="0" borderId="16" xfId="26" applyNumberFormat="1" applyFont="1" applyBorder="1" applyAlignment="1">
      <alignment horizontal="center"/>
      <protection/>
    </xf>
    <xf numFmtId="183" fontId="13" fillId="0" borderId="0" xfId="26" applyNumberFormat="1" applyFont="1" applyBorder="1" applyAlignment="1">
      <alignment horizontal="center"/>
      <protection/>
    </xf>
    <xf numFmtId="183" fontId="13" fillId="0" borderId="18"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3" fontId="13" fillId="0" borderId="20" xfId="26" applyNumberFormat="1" applyFont="1" applyBorder="1" applyAlignment="1">
      <alignment horizontal="centerContinuous"/>
      <protection/>
    </xf>
    <xf numFmtId="183" fontId="13" fillId="0" borderId="7" xfId="26" applyNumberFormat="1" applyFont="1" applyBorder="1" applyAlignment="1">
      <alignment horizontal="center"/>
      <protection/>
    </xf>
    <xf numFmtId="183" fontId="13" fillId="0" borderId="21" xfId="26" applyNumberFormat="1" applyFont="1" applyBorder="1" applyAlignment="1">
      <alignment horizontal="center"/>
      <protection/>
    </xf>
    <xf numFmtId="0" fontId="7" fillId="0" borderId="0" xfId="26" applyBorder="1">
      <alignment/>
      <protection/>
    </xf>
    <xf numFmtId="0" fontId="9"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3" fillId="0" borderId="0" xfId="26" applyFont="1" applyBorder="1" applyAlignment="1">
      <alignment horizontal="center" vertical="center" wrapText="1"/>
      <protection/>
    </xf>
    <xf numFmtId="183" fontId="13" fillId="0" borderId="0" xfId="26" applyNumberFormat="1" applyFont="1" applyBorder="1" applyAlignment="1">
      <alignment horizontal="centerContinuous"/>
      <protection/>
    </xf>
    <xf numFmtId="1" fontId="13" fillId="0" borderId="0" xfId="26" applyNumberFormat="1" applyFont="1" applyAlignment="1">
      <alignment/>
      <protection/>
    </xf>
    <xf numFmtId="190" fontId="13" fillId="0" borderId="0" xfId="26" applyNumberFormat="1" applyFont="1" applyBorder="1">
      <alignment/>
      <protection/>
    </xf>
    <xf numFmtId="189" fontId="13" fillId="0" borderId="0" xfId="26" applyNumberFormat="1" applyFont="1">
      <alignment/>
      <protection/>
    </xf>
    <xf numFmtId="184" fontId="13" fillId="0" borderId="0" xfId="26" applyNumberFormat="1" applyFont="1" applyBorder="1">
      <alignment/>
      <protection/>
    </xf>
    <xf numFmtId="179" fontId="13" fillId="0" borderId="0" xfId="26" applyNumberFormat="1" applyFont="1">
      <alignment/>
      <protection/>
    </xf>
    <xf numFmtId="188" fontId="13" fillId="0" borderId="0" xfId="26" applyNumberFormat="1" applyFont="1">
      <alignment/>
      <protection/>
    </xf>
    <xf numFmtId="1" fontId="13" fillId="0" borderId="1" xfId="26" applyNumberFormat="1" applyFont="1" applyBorder="1" applyAlignment="1">
      <alignment/>
      <protection/>
    </xf>
    <xf numFmtId="0" fontId="13" fillId="0" borderId="0" xfId="26" applyFont="1">
      <alignment/>
      <protection/>
    </xf>
    <xf numFmtId="1" fontId="13" fillId="0" borderId="0" xfId="26" applyNumberFormat="1" applyFont="1" applyBorder="1" applyAlignment="1">
      <alignment/>
      <protection/>
    </xf>
    <xf numFmtId="190" fontId="13" fillId="0" borderId="5" xfId="26" applyNumberFormat="1" applyFont="1" applyBorder="1">
      <alignment/>
      <protection/>
    </xf>
    <xf numFmtId="185" fontId="13" fillId="0" borderId="0"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0" fillId="0" borderId="0" xfId="26" applyFont="1" applyAlignment="1">
      <alignment horizontal="centerContinuous" vertical="center"/>
      <protection/>
    </xf>
    <xf numFmtId="0" fontId="10" fillId="0" borderId="0" xfId="26" applyFont="1" applyAlignment="1">
      <alignment horizontal="centerContinuous" vertical="center"/>
      <protection/>
    </xf>
    <xf numFmtId="182" fontId="13" fillId="0" borderId="0" xfId="26" applyNumberFormat="1" applyFont="1" applyAlignment="1">
      <alignment horizontal="centerContinuous" vertical="center"/>
      <protection/>
    </xf>
    <xf numFmtId="0" fontId="13" fillId="0" borderId="0" xfId="26" applyFont="1" applyAlignment="1">
      <alignment vertical="center"/>
      <protection/>
    </xf>
    <xf numFmtId="0" fontId="13" fillId="0" borderId="0" xfId="26" applyFont="1">
      <alignment/>
      <protection/>
    </xf>
    <xf numFmtId="0" fontId="13" fillId="0" borderId="1" xfId="26" applyFont="1" applyBorder="1">
      <alignment/>
      <protection/>
    </xf>
    <xf numFmtId="0" fontId="13" fillId="0" borderId="0" xfId="26" applyFont="1" applyBorder="1">
      <alignment/>
      <protection/>
    </xf>
    <xf numFmtId="176" fontId="13" fillId="0" borderId="0" xfId="26" applyNumberFormat="1" applyFont="1">
      <alignment/>
      <protection/>
    </xf>
    <xf numFmtId="185" fontId="13" fillId="0" borderId="0" xfId="26" applyNumberFormat="1" applyFont="1">
      <alignment/>
      <protection/>
    </xf>
    <xf numFmtId="177" fontId="13" fillId="0" borderId="0" xfId="26" applyNumberFormat="1" applyFont="1">
      <alignment/>
      <protection/>
    </xf>
    <xf numFmtId="178" fontId="13" fillId="0" borderId="0" xfId="26" applyNumberFormat="1" applyFont="1">
      <alignment/>
      <protection/>
    </xf>
    <xf numFmtId="181" fontId="13" fillId="0" borderId="0" xfId="26" applyNumberFormat="1" applyFont="1" applyAlignment="1">
      <alignment/>
      <protection/>
    </xf>
    <xf numFmtId="182" fontId="13" fillId="0" borderId="0" xfId="26" applyNumberFormat="1" applyFont="1" applyAlignment="1">
      <alignment/>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9" fillId="0" borderId="23" xfId="21" applyFont="1" applyBorder="1" applyAlignment="1">
      <alignment horizontal="center" vertical="center" wrapText="1"/>
      <protection/>
    </xf>
    <xf numFmtId="182" fontId="13" fillId="0" borderId="14" xfId="21" applyNumberFormat="1" applyFont="1" applyBorder="1" applyAlignment="1">
      <alignment horizontal="center" vertical="center" wrapText="1"/>
      <protection/>
    </xf>
    <xf numFmtId="0" fontId="9" fillId="0" borderId="24" xfId="21" applyFont="1" applyBorder="1" applyAlignment="1">
      <alignment horizontal="center" vertical="center" wrapText="1"/>
      <protection/>
    </xf>
    <xf numFmtId="0" fontId="9" fillId="0" borderId="25" xfId="21" applyFont="1" applyBorder="1" applyAlignment="1">
      <alignment horizontal="center" vertical="center" wrapText="1"/>
      <protection/>
    </xf>
    <xf numFmtId="0" fontId="9" fillId="0" borderId="19" xfId="21" applyFont="1" applyBorder="1" applyAlignment="1">
      <alignment horizontal="center" vertical="center" wrapText="1" shrinkToFit="1"/>
      <protection/>
    </xf>
    <xf numFmtId="0" fontId="13" fillId="0" borderId="22" xfId="21" applyFont="1" applyBorder="1" applyAlignment="1">
      <alignment horizontal="center" vertical="center" wrapText="1"/>
      <protection/>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10" fillId="0" borderId="0" xfId="22" applyFont="1" applyAlignment="1">
      <alignment horizontal="center" vertical="center"/>
      <protection/>
    </xf>
    <xf numFmtId="0" fontId="15" fillId="0" borderId="0" xfId="22" applyFont="1" applyBorder="1" applyAlignment="1">
      <alignment horizontal="center"/>
      <protection/>
    </xf>
    <xf numFmtId="172" fontId="13" fillId="0" borderId="26" xfId="22" applyNumberFormat="1" applyFont="1" applyBorder="1" applyAlignment="1">
      <alignment horizontal="center"/>
      <protection/>
    </xf>
    <xf numFmtId="172" fontId="13" fillId="0" borderId="27" xfId="22" applyNumberFormat="1" applyFont="1" applyBorder="1" applyAlignment="1">
      <alignment horizontal="center"/>
      <protection/>
    </xf>
    <xf numFmtId="172" fontId="13" fillId="0" borderId="10" xfId="22" applyNumberFormat="1" applyFont="1" applyBorder="1" applyAlignment="1">
      <alignment horizontal="center" vertical="center"/>
      <protection/>
    </xf>
    <xf numFmtId="172" fontId="13" fillId="0" borderId="17" xfId="22" applyNumberFormat="1" applyFont="1" applyBorder="1" applyAlignment="1">
      <alignment horizontal="center" vertical="center"/>
      <protection/>
    </xf>
    <xf numFmtId="0" fontId="14" fillId="0" borderId="0" xfId="22" applyFont="1" applyAlignment="1">
      <alignment horizontal="center" vertical="center"/>
      <protection/>
    </xf>
    <xf numFmtId="0" fontId="10" fillId="0" borderId="0" xfId="22" applyFont="1" applyAlignment="1">
      <alignment horizontal="center" vertical="center"/>
      <protection/>
    </xf>
    <xf numFmtId="0" fontId="11" fillId="0" borderId="0" xfId="22" applyFont="1" applyAlignment="1">
      <alignment horizontal="center" vertical="center"/>
      <protection/>
    </xf>
    <xf numFmtId="0" fontId="11" fillId="0" borderId="0" xfId="22" applyFont="1" applyAlignment="1">
      <alignment horizontal="center" vertical="center"/>
      <protection/>
    </xf>
    <xf numFmtId="182" fontId="13" fillId="0" borderId="14" xfId="20" applyNumberFormat="1" applyFont="1" applyBorder="1" applyAlignment="1">
      <alignment horizontal="center" vertical="center" wrapText="1"/>
      <protection/>
    </xf>
    <xf numFmtId="0" fontId="13" fillId="0" borderId="16" xfId="20" applyFont="1" applyBorder="1" applyAlignment="1">
      <alignment horizontal="center" vertical="center" wrapText="1"/>
      <protection/>
    </xf>
    <xf numFmtId="0" fontId="13" fillId="0" borderId="20" xfId="20" applyFont="1" applyBorder="1" applyAlignment="1">
      <alignment horizontal="center" vertical="center" wrapText="1"/>
      <protection/>
    </xf>
    <xf numFmtId="49" fontId="13" fillId="0" borderId="13" xfId="20" applyNumberFormat="1" applyFont="1" applyBorder="1" applyAlignment="1">
      <alignment horizontal="center" vertical="center" wrapText="1" shrinkToFit="1"/>
      <protection/>
    </xf>
    <xf numFmtId="0" fontId="9" fillId="0" borderId="15" xfId="20" applyFont="1" applyBorder="1" applyAlignment="1">
      <alignment horizontal="center" vertical="center" wrapText="1" shrinkToFit="1"/>
      <protection/>
    </xf>
    <xf numFmtId="0" fontId="9" fillId="0" borderId="19" xfId="20" applyFont="1" applyBorder="1" applyAlignment="1">
      <alignment horizontal="center" vertical="center" wrapText="1" shrinkToFit="1"/>
      <protection/>
    </xf>
    <xf numFmtId="0" fontId="13" fillId="0" borderId="22" xfId="20" applyFont="1" applyBorder="1" applyAlignment="1">
      <alignment horizontal="center" vertical="center" wrapText="1"/>
      <protection/>
    </xf>
    <xf numFmtId="0" fontId="9" fillId="0" borderId="24" xfId="20" applyFont="1" applyBorder="1" applyAlignment="1">
      <alignment horizontal="center" vertical="center" wrapText="1"/>
      <protection/>
    </xf>
    <xf numFmtId="0" fontId="9" fillId="0" borderId="25" xfId="20" applyFont="1" applyBorder="1" applyAlignment="1">
      <alignment horizontal="center" vertical="center" wrapText="1"/>
      <protection/>
    </xf>
    <xf numFmtId="0" fontId="9" fillId="0" borderId="23" xfId="20" applyFont="1" applyBorder="1" applyAlignment="1">
      <alignment horizontal="center" vertical="center" wrapText="1"/>
      <protection/>
    </xf>
    <xf numFmtId="49" fontId="13" fillId="0" borderId="28" xfId="20" applyNumberFormat="1" applyFont="1" applyBorder="1" applyAlignment="1">
      <alignment horizontal="center" vertical="center" wrapText="1"/>
      <protection/>
    </xf>
    <xf numFmtId="49" fontId="7" fillId="0" borderId="16" xfId="20" applyNumberFormat="1" applyBorder="1" applyAlignment="1">
      <alignment horizontal="center" vertical="center" wrapText="1"/>
      <protection/>
    </xf>
    <xf numFmtId="49" fontId="7" fillId="0" borderId="20" xfId="20" applyNumberFormat="1" applyBorder="1" applyAlignment="1">
      <alignment horizontal="center" vertical="center" wrapText="1"/>
      <protection/>
    </xf>
    <xf numFmtId="49" fontId="13" fillId="0" borderId="13" xfId="21" applyNumberFormat="1" applyFont="1" applyBorder="1" applyAlignment="1">
      <alignment horizontal="center" vertical="center" wrapText="1" shrinkToFit="1"/>
      <protection/>
    </xf>
    <xf numFmtId="0" fontId="9" fillId="0" borderId="15" xfId="21" applyFont="1" applyBorder="1" applyAlignment="1">
      <alignment horizontal="center" vertical="center" wrapText="1" shrinkToFit="1"/>
      <protection/>
    </xf>
    <xf numFmtId="0" fontId="13" fillId="0" borderId="16" xfId="21" applyFont="1" applyBorder="1" applyAlignment="1">
      <alignment horizontal="center" vertical="center" wrapText="1"/>
      <protection/>
    </xf>
    <xf numFmtId="0" fontId="13" fillId="0" borderId="20" xfId="21" applyFont="1" applyBorder="1" applyAlignment="1">
      <alignment horizontal="center" vertical="center" wrapText="1"/>
      <protection/>
    </xf>
    <xf numFmtId="49" fontId="13" fillId="0" borderId="28" xfId="21" applyNumberFormat="1" applyFont="1" applyBorder="1" applyAlignment="1">
      <alignment horizontal="center" vertical="center" wrapText="1"/>
      <protection/>
    </xf>
    <xf numFmtId="49" fontId="7" fillId="0" borderId="16" xfId="21" applyNumberFormat="1" applyBorder="1" applyAlignment="1">
      <alignment horizontal="center" vertical="center" wrapText="1"/>
      <protection/>
    </xf>
    <xf numFmtId="49" fontId="7" fillId="0" borderId="20" xfId="21" applyNumberFormat="1" applyBorder="1" applyAlignment="1">
      <alignment horizontal="center" vertical="center" wrapText="1"/>
      <protection/>
    </xf>
    <xf numFmtId="0" fontId="10" fillId="0" borderId="0" xfId="21" applyFont="1" applyAlignment="1">
      <alignment horizontal="center" vertical="center"/>
      <protection/>
    </xf>
    <xf numFmtId="0" fontId="10" fillId="0" borderId="0" xfId="21" applyFont="1" applyAlignment="1">
      <alignment horizontal="center" vertical="center"/>
      <protection/>
    </xf>
    <xf numFmtId="49" fontId="13" fillId="0" borderId="28"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14"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1" fillId="0" borderId="0" xfId="0" applyFont="1" applyBorder="1" applyAlignment="1">
      <alignment horizontal="center"/>
    </xf>
    <xf numFmtId="49" fontId="13" fillId="0" borderId="10" xfId="0" applyNumberFormat="1" applyFont="1" applyBorder="1" applyAlignment="1">
      <alignment horizontal="center" vertical="center" shrinkToFit="1"/>
    </xf>
    <xf numFmtId="0" fontId="0" fillId="0" borderId="17" xfId="0" applyBorder="1" applyAlignment="1">
      <alignment shrinkToFit="1"/>
    </xf>
    <xf numFmtId="183" fontId="13" fillId="0" borderId="28" xfId="0" applyNumberFormat="1" applyFont="1" applyBorder="1" applyAlignment="1">
      <alignment horizontal="center" wrapText="1" shrinkToFit="1"/>
    </xf>
    <xf numFmtId="0" fontId="0" fillId="0" borderId="20" xfId="0" applyBorder="1" applyAlignment="1">
      <alignment wrapText="1" shrinkToFit="1"/>
    </xf>
    <xf numFmtId="183" fontId="13" fillId="0" borderId="29" xfId="0" applyNumberFormat="1" applyFont="1" applyBorder="1" applyAlignment="1">
      <alignment horizontal="center" wrapText="1" shrinkToFit="1"/>
    </xf>
    <xf numFmtId="0" fontId="0" fillId="0" borderId="21" xfId="0" applyBorder="1" applyAlignment="1">
      <alignment wrapText="1" shrinkToFit="1"/>
    </xf>
    <xf numFmtId="49" fontId="13" fillId="0" borderId="13" xfId="0" applyNumberFormat="1"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13"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3" xfId="0" applyFont="1" applyBorder="1" applyAlignment="1">
      <alignment horizontal="center" vertical="center" wrapText="1"/>
    </xf>
    <xf numFmtId="182" fontId="13" fillId="0" borderId="14"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xf>
    <xf numFmtId="0" fontId="13" fillId="0" borderId="0" xfId="0" applyFont="1" applyBorder="1" applyAlignment="1">
      <alignment horizontal="left"/>
    </xf>
    <xf numFmtId="0" fontId="13" fillId="0" borderId="1"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11" fillId="0" borderId="0" xfId="25" applyFont="1" applyAlignment="1">
      <alignment horizontal="center"/>
      <protection/>
    </xf>
    <xf numFmtId="49" fontId="13" fillId="0" borderId="28" xfId="25" applyNumberFormat="1" applyFont="1" applyBorder="1" applyAlignment="1">
      <alignment horizontal="center" vertical="center" wrapText="1"/>
      <protection/>
    </xf>
    <xf numFmtId="49" fontId="7" fillId="0" borderId="16" xfId="25" applyNumberFormat="1" applyBorder="1" applyAlignment="1">
      <alignment horizontal="center" vertical="center" wrapText="1"/>
      <protection/>
    </xf>
    <xf numFmtId="49" fontId="7" fillId="0" borderId="20" xfId="25" applyNumberFormat="1" applyBorder="1" applyAlignment="1">
      <alignment horizontal="center" vertical="center" wrapText="1"/>
      <protection/>
    </xf>
    <xf numFmtId="182" fontId="13" fillId="0" borderId="14" xfId="25" applyNumberFormat="1" applyFont="1" applyBorder="1" applyAlignment="1">
      <alignment horizontal="center" vertical="center" wrapText="1"/>
      <protection/>
    </xf>
    <xf numFmtId="0" fontId="13" fillId="0" borderId="16" xfId="25" applyFont="1" applyBorder="1" applyAlignment="1">
      <alignment horizontal="center" vertical="center" wrapText="1"/>
      <protection/>
    </xf>
    <xf numFmtId="0" fontId="13" fillId="0" borderId="20" xfId="25" applyFont="1" applyBorder="1" applyAlignment="1">
      <alignment horizontal="center" vertical="center" wrapText="1"/>
      <protection/>
    </xf>
    <xf numFmtId="49" fontId="13" fillId="0" borderId="13" xfId="25" applyNumberFormat="1" applyFont="1" applyBorder="1" applyAlignment="1">
      <alignment horizontal="center" vertical="center" wrapText="1" shrinkToFit="1"/>
      <protection/>
    </xf>
    <xf numFmtId="0" fontId="9" fillId="0" borderId="15" xfId="25" applyFont="1" applyBorder="1" applyAlignment="1">
      <alignment horizontal="center" vertical="center" wrapText="1" shrinkToFit="1"/>
      <protection/>
    </xf>
    <xf numFmtId="0" fontId="9" fillId="0" borderId="19" xfId="25" applyFont="1" applyBorder="1" applyAlignment="1">
      <alignment horizontal="center" vertical="center" wrapText="1" shrinkToFit="1"/>
      <protection/>
    </xf>
    <xf numFmtId="0" fontId="13" fillId="0" borderId="22" xfId="25" applyFont="1" applyBorder="1" applyAlignment="1">
      <alignment horizontal="center" vertical="center" wrapText="1"/>
      <protection/>
    </xf>
    <xf numFmtId="0" fontId="9" fillId="0" borderId="24" xfId="25" applyFont="1" applyBorder="1" applyAlignment="1">
      <alignment horizontal="center" vertical="center" wrapText="1"/>
      <protection/>
    </xf>
    <xf numFmtId="0" fontId="9" fillId="0" borderId="25" xfId="25" applyFont="1" applyBorder="1" applyAlignment="1">
      <alignment horizontal="center" vertical="center" wrapText="1"/>
      <protection/>
    </xf>
    <xf numFmtId="0" fontId="9" fillId="0" borderId="23" xfId="25" applyFont="1" applyBorder="1" applyAlignment="1">
      <alignment horizontal="center" vertical="center" wrapText="1"/>
      <protection/>
    </xf>
    <xf numFmtId="0" fontId="10" fillId="0" borderId="0" xfId="25" applyFont="1" applyAlignment="1">
      <alignment horizontal="center"/>
      <protection/>
    </xf>
    <xf numFmtId="49" fontId="13" fillId="0" borderId="28" xfId="26" applyNumberFormat="1" applyFont="1" applyBorder="1" applyAlignment="1">
      <alignment horizontal="center" vertical="center" wrapText="1"/>
      <protection/>
    </xf>
    <xf numFmtId="49" fontId="7" fillId="0" borderId="16" xfId="26" applyNumberFormat="1" applyBorder="1" applyAlignment="1">
      <alignment horizontal="center" vertical="center" wrapText="1"/>
      <protection/>
    </xf>
    <xf numFmtId="49" fontId="7" fillId="0" borderId="20" xfId="26" applyNumberFormat="1" applyBorder="1" applyAlignment="1">
      <alignment horizontal="center" vertical="center" wrapText="1"/>
      <protection/>
    </xf>
    <xf numFmtId="0" fontId="10" fillId="0" borderId="0" xfId="26" applyFont="1" applyAlignment="1">
      <alignment horizontal="center"/>
      <protection/>
    </xf>
    <xf numFmtId="0" fontId="10" fillId="0" borderId="0" xfId="26" applyFont="1" applyAlignment="1">
      <alignment horizontal="center"/>
      <protection/>
    </xf>
    <xf numFmtId="182" fontId="13" fillId="0" borderId="14" xfId="26" applyNumberFormat="1" applyFont="1" applyBorder="1" applyAlignment="1">
      <alignment horizontal="center" vertical="center" wrapText="1"/>
      <protection/>
    </xf>
    <xf numFmtId="0" fontId="13" fillId="0" borderId="16" xfId="26" applyFont="1" applyBorder="1" applyAlignment="1">
      <alignment horizontal="center" vertical="center" wrapText="1"/>
      <protection/>
    </xf>
    <xf numFmtId="0" fontId="13" fillId="0" borderId="20" xfId="26" applyFont="1" applyBorder="1" applyAlignment="1">
      <alignment horizontal="center" vertical="center" wrapText="1"/>
      <protection/>
    </xf>
    <xf numFmtId="49" fontId="13" fillId="0" borderId="13" xfId="26" applyNumberFormat="1" applyFont="1" applyBorder="1" applyAlignment="1">
      <alignment horizontal="center" vertical="center" wrapText="1" shrinkToFit="1"/>
      <protection/>
    </xf>
    <xf numFmtId="0" fontId="9" fillId="0" borderId="15" xfId="26" applyFont="1" applyBorder="1" applyAlignment="1">
      <alignment horizontal="center" vertical="center" wrapText="1" shrinkToFit="1"/>
      <protection/>
    </xf>
    <xf numFmtId="0" fontId="9" fillId="0" borderId="19" xfId="26" applyFont="1" applyBorder="1" applyAlignment="1">
      <alignment horizontal="center" vertical="center" wrapText="1" shrinkToFit="1"/>
      <protection/>
    </xf>
    <xf numFmtId="0" fontId="13" fillId="0" borderId="22" xfId="26" applyFont="1" applyBorder="1" applyAlignment="1">
      <alignment horizontal="center" vertical="center" wrapText="1"/>
      <protection/>
    </xf>
    <xf numFmtId="0" fontId="9" fillId="0" borderId="24" xfId="26" applyFont="1" applyBorder="1" applyAlignment="1">
      <alignment horizontal="center" vertical="center" wrapText="1"/>
      <protection/>
    </xf>
    <xf numFmtId="0" fontId="9" fillId="0" borderId="25" xfId="26" applyFont="1" applyBorder="1" applyAlignment="1">
      <alignment horizontal="center" vertical="center" wrapText="1"/>
      <protection/>
    </xf>
    <xf numFmtId="0" fontId="9" fillId="0" borderId="23" xfId="26" applyFont="1" applyBorder="1" applyAlignment="1">
      <alignment horizontal="center" vertical="center" wrapText="1"/>
      <protection/>
    </xf>
    <xf numFmtId="0" fontId="15" fillId="0" borderId="0" xfId="24" applyFont="1" applyBorder="1" applyAlignment="1">
      <alignment horizontal="center"/>
      <protection/>
    </xf>
    <xf numFmtId="172" fontId="13" fillId="0" borderId="26" xfId="24" applyNumberFormat="1" applyFont="1" applyBorder="1" applyAlignment="1">
      <alignment horizontal="center"/>
      <protection/>
    </xf>
    <xf numFmtId="172" fontId="13" fillId="0" borderId="27" xfId="24" applyNumberFormat="1" applyFont="1" applyBorder="1" applyAlignment="1">
      <alignment horizontal="center"/>
      <protection/>
    </xf>
    <xf numFmtId="172" fontId="13" fillId="0" borderId="10" xfId="24" applyNumberFormat="1" applyFont="1" applyBorder="1" applyAlignment="1">
      <alignment horizontal="center" vertical="center"/>
      <protection/>
    </xf>
    <xf numFmtId="172" fontId="13" fillId="0" borderId="17" xfId="24" applyNumberFormat="1" applyFont="1" applyBorder="1" applyAlignment="1">
      <alignment horizontal="center" vertical="center"/>
      <protection/>
    </xf>
    <xf numFmtId="0" fontId="14" fillId="0" borderId="0" xfId="24"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42004" xfId="20"/>
    <cellStyle name="Standard_AE_W042004" xfId="21"/>
    <cellStyle name="Standard_Ae0404" xfId="22"/>
    <cellStyle name="Standard_aufwz_w" xfId="23"/>
    <cellStyle name="Standard_Bau_0404" xfId="24"/>
    <cellStyle name="Standard_UM_V0404" xfId="25"/>
    <cellStyle name="Standard_UM_W04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theme" Target="theme/theme1.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24169720"/>
        <c:axId val="16200889"/>
      </c:lineChart>
      <c:catAx>
        <c:axId val="241697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200889"/>
        <c:crosses val="autoZero"/>
        <c:auto val="1"/>
        <c:lblOffset val="100"/>
        <c:tickMarkSkip val="12"/>
        <c:noMultiLvlLbl val="0"/>
      </c:catAx>
      <c:valAx>
        <c:axId val="1620088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41697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'[1]Graf1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'[1]Graf1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25780050"/>
        <c:axId val="30693859"/>
      </c:lineChart>
      <c:catAx>
        <c:axId val="257800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693859"/>
        <c:crosses val="autoZero"/>
        <c:auto val="1"/>
        <c:lblOffset val="100"/>
        <c:tickMarkSkip val="12"/>
        <c:noMultiLvlLbl val="0"/>
      </c:catAx>
      <c:valAx>
        <c:axId val="306938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7800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'[1]Graf1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'[1]Graf1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7809276"/>
        <c:axId val="3174621"/>
      </c:lineChart>
      <c:catAx>
        <c:axId val="7809276"/>
        <c:scaling>
          <c:orientation val="minMax"/>
        </c:scaling>
        <c:axPos val="b"/>
        <c:majorGridlines/>
        <c:delete val="1"/>
        <c:majorTickMark val="out"/>
        <c:minorTickMark val="none"/>
        <c:tickLblPos val="none"/>
        <c:crossAx val="3174621"/>
        <c:crosses val="autoZero"/>
        <c:auto val="1"/>
        <c:lblOffset val="100"/>
        <c:tickMarkSkip val="12"/>
        <c:noMultiLvlLbl val="0"/>
      </c:catAx>
      <c:valAx>
        <c:axId val="317462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78092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'[1]Graf1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'[1]Graf1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8571590"/>
        <c:axId val="55817719"/>
      </c:lineChart>
      <c:catAx>
        <c:axId val="28571590"/>
        <c:scaling>
          <c:orientation val="minMax"/>
        </c:scaling>
        <c:axPos val="b"/>
        <c:majorGridlines/>
        <c:delete val="1"/>
        <c:majorTickMark val="out"/>
        <c:minorTickMark val="none"/>
        <c:tickLblPos val="none"/>
        <c:crossAx val="55817719"/>
        <c:crosses val="autoZero"/>
        <c:auto val="1"/>
        <c:lblOffset val="100"/>
        <c:tickMarkSkip val="12"/>
        <c:noMultiLvlLbl val="0"/>
      </c:catAx>
      <c:valAx>
        <c:axId val="558177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5715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'[1]Graf1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'[1]Graf1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32597424"/>
        <c:axId val="24941361"/>
      </c:lineChart>
      <c:catAx>
        <c:axId val="325974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941361"/>
        <c:crosses val="autoZero"/>
        <c:auto val="1"/>
        <c:lblOffset val="100"/>
        <c:tickMarkSkip val="12"/>
        <c:noMultiLvlLbl val="0"/>
      </c:catAx>
      <c:valAx>
        <c:axId val="2494136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5974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'[1]Graf1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'[1]Graf1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23145658"/>
        <c:axId val="6984331"/>
      </c:lineChart>
      <c:catAx>
        <c:axId val="23145658"/>
        <c:scaling>
          <c:orientation val="minMax"/>
        </c:scaling>
        <c:axPos val="b"/>
        <c:majorGridlines/>
        <c:delete val="1"/>
        <c:majorTickMark val="out"/>
        <c:minorTickMark val="none"/>
        <c:tickLblPos val="none"/>
        <c:crossAx val="6984331"/>
        <c:crosses val="autoZero"/>
        <c:auto val="1"/>
        <c:lblOffset val="100"/>
        <c:tickMarkSkip val="12"/>
        <c:noMultiLvlLbl val="0"/>
      </c:catAx>
      <c:valAx>
        <c:axId val="69843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1456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'[1]Graf1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'[1]Graf1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62858980"/>
        <c:axId val="28859909"/>
      </c:lineChart>
      <c:catAx>
        <c:axId val="62858980"/>
        <c:scaling>
          <c:orientation val="minMax"/>
        </c:scaling>
        <c:axPos val="b"/>
        <c:majorGridlines/>
        <c:delete val="1"/>
        <c:majorTickMark val="out"/>
        <c:minorTickMark val="none"/>
        <c:tickLblPos val="none"/>
        <c:crossAx val="28859909"/>
        <c:crosses val="autoZero"/>
        <c:auto val="1"/>
        <c:lblOffset val="100"/>
        <c:tickMarkSkip val="12"/>
        <c:noMultiLvlLbl val="0"/>
      </c:catAx>
      <c:valAx>
        <c:axId val="2885990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8589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58412590"/>
        <c:axId val="55951263"/>
      </c:lineChart>
      <c:catAx>
        <c:axId val="58412590"/>
        <c:scaling>
          <c:orientation val="minMax"/>
        </c:scaling>
        <c:axPos val="b"/>
        <c:majorGridlines/>
        <c:delete val="1"/>
        <c:majorTickMark val="out"/>
        <c:minorTickMark val="none"/>
        <c:tickLblPos val="nextTo"/>
        <c:crossAx val="55951263"/>
        <c:crosses val="autoZero"/>
        <c:auto val="1"/>
        <c:lblOffset val="100"/>
        <c:tickMarkSkip val="12"/>
        <c:noMultiLvlLbl val="0"/>
      </c:catAx>
      <c:valAx>
        <c:axId val="5595126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84125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33799320"/>
        <c:axId val="35758425"/>
      </c:lineChart>
      <c:catAx>
        <c:axId val="33799320"/>
        <c:scaling>
          <c:orientation val="minMax"/>
        </c:scaling>
        <c:axPos val="b"/>
        <c:majorGridlines/>
        <c:delete val="1"/>
        <c:majorTickMark val="out"/>
        <c:minorTickMark val="none"/>
        <c:tickLblPos val="nextTo"/>
        <c:crossAx val="35758425"/>
        <c:crosses val="autoZero"/>
        <c:auto val="1"/>
        <c:lblOffset val="100"/>
        <c:tickMarkSkip val="12"/>
        <c:noMultiLvlLbl val="0"/>
      </c:catAx>
      <c:valAx>
        <c:axId val="3575842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37993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3390370"/>
        <c:axId val="10751283"/>
      </c:lineChart>
      <c:catAx>
        <c:axId val="53390370"/>
        <c:scaling>
          <c:orientation val="minMax"/>
        </c:scaling>
        <c:axPos val="b"/>
        <c:majorGridlines/>
        <c:delete val="1"/>
        <c:majorTickMark val="out"/>
        <c:minorTickMark val="none"/>
        <c:tickLblPos val="nextTo"/>
        <c:crossAx val="10751283"/>
        <c:crosses val="autoZero"/>
        <c:auto val="1"/>
        <c:lblOffset val="100"/>
        <c:tickMarkSkip val="12"/>
        <c:noMultiLvlLbl val="0"/>
      </c:catAx>
      <c:valAx>
        <c:axId val="1075128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3903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29652684"/>
        <c:axId val="65547565"/>
      </c:lineChart>
      <c:catAx>
        <c:axId val="29652684"/>
        <c:scaling>
          <c:orientation val="minMax"/>
        </c:scaling>
        <c:axPos val="b"/>
        <c:majorGridlines/>
        <c:delete val="1"/>
        <c:majorTickMark val="out"/>
        <c:minorTickMark val="none"/>
        <c:tickLblPos val="nextTo"/>
        <c:crossAx val="65547565"/>
        <c:crosses val="autoZero"/>
        <c:auto val="1"/>
        <c:lblOffset val="100"/>
        <c:tickMarkSkip val="12"/>
        <c:noMultiLvlLbl val="0"/>
      </c:catAx>
      <c:valAx>
        <c:axId val="6554756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96526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11590274"/>
        <c:axId val="37203603"/>
      </c:lineChart>
      <c:catAx>
        <c:axId val="11590274"/>
        <c:scaling>
          <c:orientation val="minMax"/>
        </c:scaling>
        <c:axPos val="b"/>
        <c:majorGridlines/>
        <c:delete val="1"/>
        <c:majorTickMark val="out"/>
        <c:minorTickMark val="none"/>
        <c:tickLblPos val="none"/>
        <c:crossAx val="37203603"/>
        <c:crosses val="autoZero"/>
        <c:auto val="1"/>
        <c:lblOffset val="100"/>
        <c:tickMarkSkip val="12"/>
        <c:noMultiLvlLbl val="0"/>
      </c:catAx>
      <c:valAx>
        <c:axId val="3720360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15902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3057174"/>
        <c:axId val="7752519"/>
      </c:lineChart>
      <c:catAx>
        <c:axId val="53057174"/>
        <c:scaling>
          <c:orientation val="minMax"/>
        </c:scaling>
        <c:axPos val="b"/>
        <c:majorGridlines/>
        <c:delete val="1"/>
        <c:majorTickMark val="out"/>
        <c:minorTickMark val="none"/>
        <c:tickLblPos val="nextTo"/>
        <c:crossAx val="7752519"/>
        <c:crosses val="autoZero"/>
        <c:auto val="1"/>
        <c:lblOffset val="100"/>
        <c:tickMarkSkip val="12"/>
        <c:noMultiLvlLbl val="0"/>
      </c:catAx>
      <c:valAx>
        <c:axId val="77525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0571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'[1]Graf2'!$E$61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'[1]Graf2'!$F$61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2663808"/>
        <c:axId val="23974273"/>
      </c:lineChart>
      <c:catAx>
        <c:axId val="2663808"/>
        <c:scaling>
          <c:orientation val="minMax"/>
        </c:scaling>
        <c:axPos val="b"/>
        <c:majorGridlines/>
        <c:delete val="1"/>
        <c:majorTickMark val="out"/>
        <c:minorTickMark val="none"/>
        <c:tickLblPos val="nextTo"/>
        <c:crossAx val="23974273"/>
        <c:crosses val="autoZero"/>
        <c:auto val="1"/>
        <c:lblOffset val="100"/>
        <c:tickMarkSkip val="12"/>
        <c:noMultiLvlLbl val="0"/>
      </c:catAx>
      <c:valAx>
        <c:axId val="2397427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6638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14441866"/>
        <c:axId val="62867931"/>
      </c:lineChart>
      <c:catAx>
        <c:axId val="14441866"/>
        <c:scaling>
          <c:orientation val="minMax"/>
        </c:scaling>
        <c:axPos val="b"/>
        <c:majorGridlines/>
        <c:delete val="1"/>
        <c:majorTickMark val="out"/>
        <c:minorTickMark val="none"/>
        <c:tickLblPos val="nextTo"/>
        <c:crossAx val="62867931"/>
        <c:crosses val="autoZero"/>
        <c:auto val="1"/>
        <c:lblOffset val="100"/>
        <c:tickMarkSkip val="12"/>
        <c:noMultiLvlLbl val="0"/>
      </c:catAx>
      <c:valAx>
        <c:axId val="6286793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4418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'[1]Graf2'!$E$61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'[1]Graf2'!$F$61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28940468"/>
        <c:axId val="59137621"/>
      </c:lineChart>
      <c:catAx>
        <c:axId val="28940468"/>
        <c:scaling>
          <c:orientation val="minMax"/>
        </c:scaling>
        <c:axPos val="b"/>
        <c:majorGridlines/>
        <c:delete val="1"/>
        <c:majorTickMark val="out"/>
        <c:minorTickMark val="none"/>
        <c:tickLblPos val="nextTo"/>
        <c:crossAx val="59137621"/>
        <c:crosses val="autoZero"/>
        <c:auto val="1"/>
        <c:lblOffset val="100"/>
        <c:tickMarkSkip val="12"/>
        <c:noMultiLvlLbl val="0"/>
      </c:catAx>
      <c:valAx>
        <c:axId val="5913762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89404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62476542"/>
        <c:axId val="25417967"/>
      </c:lineChart>
      <c:catAx>
        <c:axId val="62476542"/>
        <c:scaling>
          <c:orientation val="minMax"/>
        </c:scaling>
        <c:axPos val="b"/>
        <c:majorGridlines/>
        <c:delete val="1"/>
        <c:majorTickMark val="out"/>
        <c:minorTickMark val="none"/>
        <c:tickLblPos val="nextTo"/>
        <c:crossAx val="25417967"/>
        <c:crosses val="autoZero"/>
        <c:auto val="1"/>
        <c:lblOffset val="100"/>
        <c:tickMarkSkip val="12"/>
        <c:noMultiLvlLbl val="0"/>
      </c:catAx>
      <c:valAx>
        <c:axId val="2541796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4765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'[1]Graf2'!$E$61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'[1]Graf2'!$F$61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27435112"/>
        <c:axId val="45589417"/>
      </c:lineChart>
      <c:catAx>
        <c:axId val="27435112"/>
        <c:scaling>
          <c:orientation val="minMax"/>
        </c:scaling>
        <c:axPos val="b"/>
        <c:majorGridlines/>
        <c:delete val="1"/>
        <c:majorTickMark val="out"/>
        <c:minorTickMark val="none"/>
        <c:tickLblPos val="nextTo"/>
        <c:crossAx val="45589417"/>
        <c:crosses val="autoZero"/>
        <c:auto val="1"/>
        <c:lblOffset val="100"/>
        <c:tickMarkSkip val="12"/>
        <c:noMultiLvlLbl val="0"/>
      </c:catAx>
      <c:valAx>
        <c:axId val="455894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74351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7651570"/>
        <c:axId val="1755267"/>
      </c:lineChart>
      <c:catAx>
        <c:axId val="7651570"/>
        <c:scaling>
          <c:orientation val="minMax"/>
        </c:scaling>
        <c:axPos val="b"/>
        <c:majorGridlines/>
        <c:delete val="1"/>
        <c:majorTickMark val="out"/>
        <c:minorTickMark val="none"/>
        <c:tickLblPos val="nextTo"/>
        <c:crossAx val="1755267"/>
        <c:crosses val="autoZero"/>
        <c:auto val="1"/>
        <c:lblOffset val="100"/>
        <c:tickMarkSkip val="12"/>
        <c:noMultiLvlLbl val="0"/>
      </c:catAx>
      <c:valAx>
        <c:axId val="175526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6515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15797404"/>
        <c:axId val="7958909"/>
      </c:lineChart>
      <c:catAx>
        <c:axId val="15797404"/>
        <c:scaling>
          <c:orientation val="minMax"/>
        </c:scaling>
        <c:axPos val="b"/>
        <c:majorGridlines/>
        <c:delete val="1"/>
        <c:majorTickMark val="out"/>
        <c:minorTickMark val="none"/>
        <c:tickLblPos val="nextTo"/>
        <c:crossAx val="7958909"/>
        <c:crosses val="autoZero"/>
        <c:auto val="1"/>
        <c:lblOffset val="100"/>
        <c:tickMarkSkip val="12"/>
        <c:noMultiLvlLbl val="0"/>
      </c:catAx>
      <c:valAx>
        <c:axId val="795890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57974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4521318"/>
        <c:axId val="40691863"/>
      </c:lineChart>
      <c:catAx>
        <c:axId val="4521318"/>
        <c:scaling>
          <c:orientation val="minMax"/>
        </c:scaling>
        <c:axPos val="b"/>
        <c:majorGridlines/>
        <c:delete val="1"/>
        <c:majorTickMark val="out"/>
        <c:minorTickMark val="none"/>
        <c:tickLblPos val="nextTo"/>
        <c:crossAx val="40691863"/>
        <c:crosses val="autoZero"/>
        <c:auto val="1"/>
        <c:lblOffset val="100"/>
        <c:tickMarkSkip val="12"/>
        <c:noMultiLvlLbl val="0"/>
      </c:catAx>
      <c:valAx>
        <c:axId val="4069186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5213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30682448"/>
        <c:axId val="7706577"/>
      </c:lineChart>
      <c:catAx>
        <c:axId val="30682448"/>
        <c:scaling>
          <c:orientation val="minMax"/>
        </c:scaling>
        <c:axPos val="b"/>
        <c:majorGridlines/>
        <c:delete val="1"/>
        <c:majorTickMark val="out"/>
        <c:minorTickMark val="none"/>
        <c:tickLblPos val="nextTo"/>
        <c:crossAx val="7706577"/>
        <c:crosses val="autoZero"/>
        <c:auto val="1"/>
        <c:lblOffset val="100"/>
        <c:tickMarkSkip val="12"/>
        <c:noMultiLvlLbl val="0"/>
      </c:catAx>
      <c:valAx>
        <c:axId val="770657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06824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66396972"/>
        <c:axId val="60701837"/>
      </c:lineChart>
      <c:catAx>
        <c:axId val="66396972"/>
        <c:scaling>
          <c:orientation val="minMax"/>
        </c:scaling>
        <c:axPos val="b"/>
        <c:majorGridlines/>
        <c:delete val="1"/>
        <c:majorTickMark val="out"/>
        <c:minorTickMark val="none"/>
        <c:tickLblPos val="none"/>
        <c:crossAx val="60701837"/>
        <c:crosses val="autoZero"/>
        <c:auto val="1"/>
        <c:lblOffset val="100"/>
        <c:tickMarkSkip val="12"/>
        <c:noMultiLvlLbl val="0"/>
      </c:catAx>
      <c:valAx>
        <c:axId val="6070183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63969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2250330"/>
        <c:axId val="20252971"/>
      </c:lineChart>
      <c:catAx>
        <c:axId val="2250330"/>
        <c:scaling>
          <c:orientation val="minMax"/>
        </c:scaling>
        <c:axPos val="b"/>
        <c:majorGridlines/>
        <c:delete val="1"/>
        <c:majorTickMark val="out"/>
        <c:minorTickMark val="none"/>
        <c:tickLblPos val="nextTo"/>
        <c:crossAx val="20252971"/>
        <c:crosses val="autoZero"/>
        <c:auto val="1"/>
        <c:lblOffset val="100"/>
        <c:tickMarkSkip val="12"/>
        <c:noMultiLvlLbl val="0"/>
      </c:catAx>
      <c:valAx>
        <c:axId val="2025297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2503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'[1]Graf3'!$E$61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'[1]Graf3'!$A$62:$A$121</c:f>
              <c:numCache>
                <c:ptCount val="48"/>
                <c:pt idx="0">
                  <c:v>2001</c:v>
                </c:pt>
                <c:pt idx="12">
                  <c:v>2002</c:v>
                </c:pt>
                <c:pt idx="24">
                  <c:v>2003</c:v>
                </c:pt>
                <c:pt idx="36">
                  <c:v>2004</c:v>
                </c:pt>
              </c:numCache>
            </c:numRef>
          </c:cat>
          <c:val>
            <c:numRef>
              <c:f>'[1]Graf3'!$E$62:$E$109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'[1]Graf3'!$F$61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'[1]Graf3'!$A$62:$A$121</c:f>
              <c:numCache>
                <c:ptCount val="48"/>
                <c:pt idx="0">
                  <c:v>2001</c:v>
                </c:pt>
                <c:pt idx="12">
                  <c:v>2002</c:v>
                </c:pt>
                <c:pt idx="24">
                  <c:v>2003</c:v>
                </c:pt>
                <c:pt idx="36">
                  <c:v>2004</c:v>
                </c:pt>
              </c:numCache>
            </c:numRef>
          </c:cat>
          <c:val>
            <c:numRef>
              <c:f>'[1]Graf3'!$F$62:$F$109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48059012"/>
        <c:axId val="29877925"/>
      </c:lineChart>
      <c:catAx>
        <c:axId val="48059012"/>
        <c:scaling>
          <c:orientation val="minMax"/>
        </c:scaling>
        <c:axPos val="b"/>
        <c:majorGridlines/>
        <c:delete val="1"/>
        <c:majorTickMark val="out"/>
        <c:minorTickMark val="none"/>
        <c:tickLblPos val="nextTo"/>
        <c:crossAx val="29877925"/>
        <c:crosses val="autoZero"/>
        <c:auto val="1"/>
        <c:lblOffset val="100"/>
        <c:tickMarkSkip val="12"/>
        <c:noMultiLvlLbl val="0"/>
      </c:catAx>
      <c:valAx>
        <c:axId val="2987792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80590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465870"/>
        <c:axId val="4192831"/>
      </c:lineChart>
      <c:catAx>
        <c:axId val="465870"/>
        <c:scaling>
          <c:orientation val="minMax"/>
        </c:scaling>
        <c:axPos val="b"/>
        <c:majorGridlines/>
        <c:delete val="1"/>
        <c:majorTickMark val="out"/>
        <c:minorTickMark val="none"/>
        <c:tickLblPos val="nextTo"/>
        <c:crossAx val="4192831"/>
        <c:crosses val="autoZero"/>
        <c:auto val="1"/>
        <c:lblOffset val="100"/>
        <c:tickMarkSkip val="12"/>
        <c:noMultiLvlLbl val="0"/>
      </c:catAx>
      <c:valAx>
        <c:axId val="419283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658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'[1]Graf3'!$E$61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'[1]Graf3'!$A$62:$A$121</c:f>
              <c:numCache>
                <c:ptCount val="48"/>
                <c:pt idx="0">
                  <c:v>2001</c:v>
                </c:pt>
                <c:pt idx="12">
                  <c:v>2002</c:v>
                </c:pt>
                <c:pt idx="24">
                  <c:v>2003</c:v>
                </c:pt>
                <c:pt idx="36">
                  <c:v>2004</c:v>
                </c:pt>
              </c:numCache>
            </c:numRef>
          </c:cat>
          <c:val>
            <c:numRef>
              <c:f>'[1]Graf3'!$E$62:$E$109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'[1]Graf3'!$F$61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'[1]Graf3'!$A$62:$A$121</c:f>
              <c:numCache>
                <c:ptCount val="48"/>
                <c:pt idx="0">
                  <c:v>2001</c:v>
                </c:pt>
                <c:pt idx="12">
                  <c:v>2002</c:v>
                </c:pt>
                <c:pt idx="24">
                  <c:v>2003</c:v>
                </c:pt>
                <c:pt idx="36">
                  <c:v>2004</c:v>
                </c:pt>
              </c:numCache>
            </c:numRef>
          </c:cat>
          <c:val>
            <c:numRef>
              <c:f>'[1]Graf3'!$F$62:$F$109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37735480"/>
        <c:axId val="4075001"/>
      </c:lineChart>
      <c:catAx>
        <c:axId val="37735480"/>
        <c:scaling>
          <c:orientation val="minMax"/>
        </c:scaling>
        <c:axPos val="b"/>
        <c:majorGridlines/>
        <c:delete val="1"/>
        <c:majorTickMark val="out"/>
        <c:minorTickMark val="none"/>
        <c:tickLblPos val="nextTo"/>
        <c:crossAx val="4075001"/>
        <c:crosses val="autoZero"/>
        <c:auto val="1"/>
        <c:lblOffset val="100"/>
        <c:tickMarkSkip val="12"/>
        <c:noMultiLvlLbl val="0"/>
      </c:catAx>
      <c:valAx>
        <c:axId val="40750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735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675010"/>
        <c:axId val="61639635"/>
      </c:lineChart>
      <c:catAx>
        <c:axId val="36675010"/>
        <c:scaling>
          <c:orientation val="minMax"/>
        </c:scaling>
        <c:axPos val="b"/>
        <c:majorGridlines/>
        <c:delete val="1"/>
        <c:majorTickMark val="out"/>
        <c:minorTickMark val="none"/>
        <c:tickLblPos val="nextTo"/>
        <c:crossAx val="61639635"/>
        <c:crosses val="autoZero"/>
        <c:auto val="1"/>
        <c:lblOffset val="100"/>
        <c:tickMarkSkip val="12"/>
        <c:noMultiLvlLbl val="0"/>
      </c:catAx>
      <c:valAx>
        <c:axId val="6163963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66750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17885804"/>
        <c:axId val="26754509"/>
      </c:lineChart>
      <c:catAx>
        <c:axId val="17885804"/>
        <c:scaling>
          <c:orientation val="minMax"/>
        </c:scaling>
        <c:axPos val="b"/>
        <c:majorGridlines/>
        <c:delete val="1"/>
        <c:majorTickMark val="out"/>
        <c:minorTickMark val="none"/>
        <c:tickLblPos val="nextTo"/>
        <c:crossAx val="26754509"/>
        <c:crosses val="autoZero"/>
        <c:auto val="1"/>
        <c:lblOffset val="100"/>
        <c:tickMarkSkip val="12"/>
        <c:noMultiLvlLbl val="0"/>
      </c:catAx>
      <c:valAx>
        <c:axId val="2675450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8858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9463990"/>
        <c:axId val="19631591"/>
      </c:lineChart>
      <c:catAx>
        <c:axId val="39463990"/>
        <c:scaling>
          <c:orientation val="minMax"/>
        </c:scaling>
        <c:axPos val="b"/>
        <c:majorGridlines/>
        <c:delete val="1"/>
        <c:majorTickMark val="out"/>
        <c:minorTickMark val="none"/>
        <c:tickLblPos val="nextTo"/>
        <c:crossAx val="19631591"/>
        <c:crosses val="autoZero"/>
        <c:auto val="1"/>
        <c:lblOffset val="100"/>
        <c:tickMarkSkip val="12"/>
        <c:noMultiLvlLbl val="0"/>
      </c:catAx>
      <c:valAx>
        <c:axId val="1963159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4639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466592"/>
        <c:axId val="46655009"/>
      </c:lineChart>
      <c:catAx>
        <c:axId val="42466592"/>
        <c:scaling>
          <c:orientation val="minMax"/>
        </c:scaling>
        <c:axPos val="b"/>
        <c:majorGridlines/>
        <c:delete val="1"/>
        <c:majorTickMark val="out"/>
        <c:minorTickMark val="none"/>
        <c:tickLblPos val="nextTo"/>
        <c:crossAx val="46655009"/>
        <c:crosses val="autoZero"/>
        <c:auto val="1"/>
        <c:lblOffset val="100"/>
        <c:tickMarkSkip val="12"/>
        <c:noMultiLvlLbl val="0"/>
      </c:catAx>
      <c:valAx>
        <c:axId val="4665500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4665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17241898"/>
        <c:axId val="20959355"/>
      </c:lineChart>
      <c:catAx>
        <c:axId val="17241898"/>
        <c:scaling>
          <c:orientation val="minMax"/>
        </c:scaling>
        <c:axPos val="b"/>
        <c:majorGridlines/>
        <c:delete val="1"/>
        <c:majorTickMark val="out"/>
        <c:minorTickMark val="none"/>
        <c:tickLblPos val="nextTo"/>
        <c:crossAx val="20959355"/>
        <c:crosses val="autoZero"/>
        <c:auto val="1"/>
        <c:lblOffset val="100"/>
        <c:tickMarkSkip val="12"/>
        <c:noMultiLvlLbl val="0"/>
      </c:catAx>
      <c:valAx>
        <c:axId val="2095935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241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416468"/>
        <c:axId val="19986165"/>
      </c:lineChart>
      <c:catAx>
        <c:axId val="54416468"/>
        <c:scaling>
          <c:orientation val="minMax"/>
        </c:scaling>
        <c:axPos val="b"/>
        <c:majorGridlines/>
        <c:delete val="1"/>
        <c:majorTickMark val="out"/>
        <c:minorTickMark val="none"/>
        <c:tickLblPos val="nextTo"/>
        <c:crossAx val="19986165"/>
        <c:crosses val="autoZero"/>
        <c:auto val="1"/>
        <c:lblOffset val="100"/>
        <c:tickMarkSkip val="12"/>
        <c:noMultiLvlLbl val="0"/>
      </c:catAx>
      <c:valAx>
        <c:axId val="1998616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4164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9445622"/>
        <c:axId val="17901735"/>
      </c:lineChart>
      <c:catAx>
        <c:axId val="94456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901735"/>
        <c:crosses val="autoZero"/>
        <c:auto val="1"/>
        <c:lblOffset val="100"/>
        <c:tickMarkSkip val="12"/>
        <c:noMultiLvlLbl val="0"/>
      </c:catAx>
      <c:valAx>
        <c:axId val="1790173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4456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45657758"/>
        <c:axId val="8266639"/>
      </c:lineChart>
      <c:catAx>
        <c:axId val="45657758"/>
        <c:scaling>
          <c:orientation val="minMax"/>
        </c:scaling>
        <c:axPos val="b"/>
        <c:majorGridlines/>
        <c:delete val="1"/>
        <c:majorTickMark val="out"/>
        <c:minorTickMark val="none"/>
        <c:tickLblPos val="nextTo"/>
        <c:crossAx val="8266639"/>
        <c:crosses val="autoZero"/>
        <c:auto val="1"/>
        <c:lblOffset val="100"/>
        <c:tickMarkSkip val="12"/>
        <c:noMultiLvlLbl val="0"/>
      </c:catAx>
      <c:valAx>
        <c:axId val="826663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6577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290888"/>
        <c:axId val="65617993"/>
      </c:lineChart>
      <c:catAx>
        <c:axId val="7290888"/>
        <c:scaling>
          <c:orientation val="minMax"/>
        </c:scaling>
        <c:axPos val="b"/>
        <c:majorGridlines/>
        <c:delete val="1"/>
        <c:majorTickMark val="out"/>
        <c:minorTickMark val="none"/>
        <c:tickLblPos val="nextTo"/>
        <c:crossAx val="65617993"/>
        <c:crosses val="autoZero"/>
        <c:auto val="1"/>
        <c:lblOffset val="100"/>
        <c:tickMarkSkip val="12"/>
        <c:noMultiLvlLbl val="0"/>
      </c:catAx>
      <c:valAx>
        <c:axId val="6561799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72908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691026"/>
        <c:axId val="13457187"/>
      </c:lineChart>
      <c:catAx>
        <c:axId val="53691026"/>
        <c:scaling>
          <c:orientation val="minMax"/>
        </c:scaling>
        <c:axPos val="b"/>
        <c:majorGridlines/>
        <c:delete val="1"/>
        <c:majorTickMark val="out"/>
        <c:minorTickMark val="none"/>
        <c:tickLblPos val="nextTo"/>
        <c:crossAx val="13457187"/>
        <c:crosses val="autoZero"/>
        <c:auto val="1"/>
        <c:lblOffset val="100"/>
        <c:tickMarkSkip val="12"/>
        <c:noMultiLvlLbl val="0"/>
      </c:catAx>
      <c:valAx>
        <c:axId val="1345718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6910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54005820"/>
        <c:axId val="16290333"/>
      </c:lineChart>
      <c:catAx>
        <c:axId val="54005820"/>
        <c:scaling>
          <c:orientation val="minMax"/>
        </c:scaling>
        <c:axPos val="b"/>
        <c:majorGridlines/>
        <c:delete val="1"/>
        <c:majorTickMark val="out"/>
        <c:minorTickMark val="none"/>
        <c:tickLblPos val="nextTo"/>
        <c:crossAx val="16290333"/>
        <c:crosses val="autoZero"/>
        <c:auto val="1"/>
        <c:lblOffset val="100"/>
        <c:tickMarkSkip val="12"/>
        <c:noMultiLvlLbl val="0"/>
      </c:catAx>
      <c:valAx>
        <c:axId val="1629033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0058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395270"/>
        <c:axId val="44448567"/>
      </c:lineChart>
      <c:catAx>
        <c:axId val="12395270"/>
        <c:scaling>
          <c:orientation val="minMax"/>
        </c:scaling>
        <c:axPos val="b"/>
        <c:majorGridlines/>
        <c:delete val="1"/>
        <c:majorTickMark val="out"/>
        <c:minorTickMark val="none"/>
        <c:tickLblPos val="nextTo"/>
        <c:crossAx val="44448567"/>
        <c:crosses val="autoZero"/>
        <c:auto val="1"/>
        <c:lblOffset val="100"/>
        <c:tickMarkSkip val="12"/>
        <c:noMultiLvlLbl val="0"/>
      </c:catAx>
      <c:valAx>
        <c:axId val="44448567"/>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23952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64492784"/>
        <c:axId val="43564145"/>
      </c:lineChart>
      <c:catAx>
        <c:axId val="64492784"/>
        <c:scaling>
          <c:orientation val="minMax"/>
        </c:scaling>
        <c:axPos val="b"/>
        <c:majorGridlines/>
        <c:delete val="1"/>
        <c:majorTickMark val="out"/>
        <c:minorTickMark val="none"/>
        <c:tickLblPos val="nextTo"/>
        <c:crossAx val="43564145"/>
        <c:crosses val="autoZero"/>
        <c:auto val="1"/>
        <c:lblOffset val="100"/>
        <c:tickMarkSkip val="12"/>
        <c:noMultiLvlLbl val="0"/>
      </c:catAx>
      <c:valAx>
        <c:axId val="4356414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44927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6532986"/>
        <c:axId val="39034827"/>
      </c:lineChart>
      <c:catAx>
        <c:axId val="56532986"/>
        <c:scaling>
          <c:orientation val="minMax"/>
        </c:scaling>
        <c:axPos val="b"/>
        <c:majorGridlines/>
        <c:delete val="1"/>
        <c:majorTickMark val="out"/>
        <c:minorTickMark val="none"/>
        <c:tickLblPos val="nextTo"/>
        <c:crossAx val="39034827"/>
        <c:crosses val="autoZero"/>
        <c:auto val="1"/>
        <c:lblOffset val="100"/>
        <c:tickMarkSkip val="12"/>
        <c:noMultiLvlLbl val="0"/>
      </c:catAx>
      <c:valAx>
        <c:axId val="39034827"/>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65329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769124"/>
        <c:axId val="7704389"/>
      </c:lineChart>
      <c:catAx>
        <c:axId val="15769124"/>
        <c:scaling>
          <c:orientation val="minMax"/>
        </c:scaling>
        <c:axPos val="b"/>
        <c:majorGridlines/>
        <c:delete val="1"/>
        <c:majorTickMark val="out"/>
        <c:minorTickMark val="none"/>
        <c:tickLblPos val="nextTo"/>
        <c:crossAx val="7704389"/>
        <c:crosses val="autoZero"/>
        <c:auto val="1"/>
        <c:lblOffset val="100"/>
        <c:tickMarkSkip val="12"/>
        <c:noMultiLvlLbl val="0"/>
      </c:catAx>
      <c:valAx>
        <c:axId val="770438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57691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numCache>
            </c:numRef>
          </c:val>
          <c:smooth val="0"/>
        </c:ser>
        <c:axId val="2230638"/>
        <c:axId val="20075743"/>
      </c:lineChart>
      <c:catAx>
        <c:axId val="2230638"/>
        <c:scaling>
          <c:orientation val="minMax"/>
        </c:scaling>
        <c:axPos val="b"/>
        <c:majorGridlines/>
        <c:delete val="1"/>
        <c:majorTickMark val="out"/>
        <c:minorTickMark val="none"/>
        <c:tickLblPos val="nextTo"/>
        <c:crossAx val="20075743"/>
        <c:crosses val="autoZero"/>
        <c:auto val="1"/>
        <c:lblOffset val="100"/>
        <c:tickMarkSkip val="12"/>
        <c:noMultiLvlLbl val="0"/>
      </c:catAx>
      <c:valAx>
        <c:axId val="2007574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306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26897888"/>
        <c:axId val="40754401"/>
      </c:lineChart>
      <c:catAx>
        <c:axId val="26897888"/>
        <c:scaling>
          <c:orientation val="minMax"/>
        </c:scaling>
        <c:axPos val="b"/>
        <c:majorGridlines/>
        <c:delete val="1"/>
        <c:majorTickMark val="out"/>
        <c:minorTickMark val="none"/>
        <c:tickLblPos val="none"/>
        <c:crossAx val="40754401"/>
        <c:crosses val="autoZero"/>
        <c:auto val="1"/>
        <c:lblOffset val="100"/>
        <c:tickMarkSkip val="12"/>
        <c:noMultiLvlLbl val="0"/>
      </c:catAx>
      <c:valAx>
        <c:axId val="4075440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8978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31245290"/>
        <c:axId val="12772155"/>
      </c:lineChart>
      <c:catAx>
        <c:axId val="31245290"/>
        <c:scaling>
          <c:orientation val="minMax"/>
        </c:scaling>
        <c:axPos val="b"/>
        <c:majorGridlines/>
        <c:delete val="1"/>
        <c:majorTickMark val="out"/>
        <c:minorTickMark val="none"/>
        <c:tickLblPos val="none"/>
        <c:crossAx val="12772155"/>
        <c:crosses val="autoZero"/>
        <c:auto val="1"/>
        <c:lblOffset val="100"/>
        <c:tickMarkSkip val="12"/>
        <c:noMultiLvlLbl val="0"/>
      </c:catAx>
      <c:valAx>
        <c:axId val="127721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2452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'[1]Graf1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'[1]Graf1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47840532"/>
        <c:axId val="27911605"/>
      </c:lineChart>
      <c:catAx>
        <c:axId val="478405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7911605"/>
        <c:crosses val="autoZero"/>
        <c:auto val="1"/>
        <c:lblOffset val="100"/>
        <c:tickMarkSkip val="12"/>
        <c:noMultiLvlLbl val="0"/>
      </c:catAx>
      <c:valAx>
        <c:axId val="2791160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78405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'[1]Graf1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'[1]Graf1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49877854"/>
        <c:axId val="46247503"/>
      </c:lineChart>
      <c:catAx>
        <c:axId val="49877854"/>
        <c:scaling>
          <c:orientation val="minMax"/>
        </c:scaling>
        <c:axPos val="b"/>
        <c:majorGridlines/>
        <c:delete val="1"/>
        <c:majorTickMark val="out"/>
        <c:minorTickMark val="none"/>
        <c:tickLblPos val="none"/>
        <c:crossAx val="46247503"/>
        <c:crosses val="autoZero"/>
        <c:auto val="1"/>
        <c:lblOffset val="100"/>
        <c:tickMarkSkip val="12"/>
        <c:noMultiLvlLbl val="0"/>
      </c:catAx>
      <c:valAx>
        <c:axId val="4624750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98778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'[1]Graf1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'[1]Graf1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13574344"/>
        <c:axId val="55060233"/>
      </c:lineChart>
      <c:catAx>
        <c:axId val="13574344"/>
        <c:scaling>
          <c:orientation val="minMax"/>
        </c:scaling>
        <c:axPos val="b"/>
        <c:majorGridlines/>
        <c:delete val="1"/>
        <c:majorTickMark val="out"/>
        <c:minorTickMark val="none"/>
        <c:tickLblPos val="none"/>
        <c:crossAx val="55060233"/>
        <c:crosses val="autoZero"/>
        <c:auto val="1"/>
        <c:lblOffset val="100"/>
        <c:tickMarkSkip val="12"/>
        <c:noMultiLvlLbl val="0"/>
      </c:catAx>
      <c:valAx>
        <c:axId val="5506023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5743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221</xdr:row>
      <xdr:rowOff>19050</xdr:rowOff>
    </xdr:from>
    <xdr:to>
      <xdr:col>14</xdr:col>
      <xdr:colOff>66675</xdr:colOff>
      <xdr:row>222</xdr:row>
      <xdr:rowOff>28575</xdr:rowOff>
    </xdr:to>
    <xdr:sp>
      <xdr:nvSpPr>
        <xdr:cNvPr id="6" name="TextBox 6"/>
        <xdr:cNvSpPr txBox="1">
          <a:spLocks noChangeArrowheads="1"/>
        </xdr:cNvSpPr>
      </xdr:nvSpPr>
      <xdr:spPr>
        <a:xfrm>
          <a:off x="571500" y="33004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227</xdr:row>
      <xdr:rowOff>19050</xdr:rowOff>
    </xdr:from>
    <xdr:to>
      <xdr:col>14</xdr:col>
      <xdr:colOff>66675</xdr:colOff>
      <xdr:row>228</xdr:row>
      <xdr:rowOff>28575</xdr:rowOff>
    </xdr:to>
    <xdr:sp>
      <xdr:nvSpPr>
        <xdr:cNvPr id="7" name="TextBox 7"/>
        <xdr:cNvSpPr txBox="1">
          <a:spLocks noChangeArrowheads="1"/>
        </xdr:cNvSpPr>
      </xdr:nvSpPr>
      <xdr:spPr>
        <a:xfrm>
          <a:off x="571500" y="33861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233</xdr:row>
      <xdr:rowOff>19050</xdr:rowOff>
    </xdr:from>
    <xdr:to>
      <xdr:col>14</xdr:col>
      <xdr:colOff>66675</xdr:colOff>
      <xdr:row>234</xdr:row>
      <xdr:rowOff>28575</xdr:rowOff>
    </xdr:to>
    <xdr:sp>
      <xdr:nvSpPr>
        <xdr:cNvPr id="8" name="TextBox 8"/>
        <xdr:cNvSpPr txBox="1">
          <a:spLocks noChangeArrowheads="1"/>
        </xdr:cNvSpPr>
      </xdr:nvSpPr>
      <xdr:spPr>
        <a:xfrm>
          <a:off x="571500" y="34718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9525</xdr:rowOff>
    </xdr:from>
    <xdr:to>
      <xdr:col>14</xdr:col>
      <xdr:colOff>66675</xdr:colOff>
      <xdr:row>245</xdr:row>
      <xdr:rowOff>19050</xdr:rowOff>
    </xdr:to>
    <xdr:sp>
      <xdr:nvSpPr>
        <xdr:cNvPr id="9" name="TextBox 9"/>
        <xdr:cNvSpPr txBox="1">
          <a:spLocks noChangeArrowheads="1"/>
        </xdr:cNvSpPr>
      </xdr:nvSpPr>
      <xdr:spPr>
        <a:xfrm>
          <a:off x="571500" y="363093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10" name="TextBox 10"/>
        <xdr:cNvSpPr txBox="1">
          <a:spLocks noChangeArrowheads="1"/>
        </xdr:cNvSpPr>
      </xdr:nvSpPr>
      <xdr:spPr>
        <a:xfrm>
          <a:off x="571500" y="3716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256</xdr:row>
      <xdr:rowOff>9525</xdr:rowOff>
    </xdr:from>
    <xdr:to>
      <xdr:col>14</xdr:col>
      <xdr:colOff>66675</xdr:colOff>
      <xdr:row>257</xdr:row>
      <xdr:rowOff>19050</xdr:rowOff>
    </xdr:to>
    <xdr:sp>
      <xdr:nvSpPr>
        <xdr:cNvPr id="11" name="TextBox 11"/>
        <xdr:cNvSpPr txBox="1">
          <a:spLocks noChangeArrowheads="1"/>
        </xdr:cNvSpPr>
      </xdr:nvSpPr>
      <xdr:spPr>
        <a:xfrm>
          <a:off x="571500" y="3802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288</xdr:row>
      <xdr:rowOff>9525</xdr:rowOff>
    </xdr:from>
    <xdr:to>
      <xdr:col>14</xdr:col>
      <xdr:colOff>66675</xdr:colOff>
      <xdr:row>289</xdr:row>
      <xdr:rowOff>19050</xdr:rowOff>
    </xdr:to>
    <xdr:sp>
      <xdr:nvSpPr>
        <xdr:cNvPr id="12" name="TextBox 12"/>
        <xdr:cNvSpPr txBox="1">
          <a:spLocks noChangeArrowheads="1"/>
        </xdr:cNvSpPr>
      </xdr:nvSpPr>
      <xdr:spPr>
        <a:xfrm>
          <a:off x="571500" y="428529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294</xdr:row>
      <xdr:rowOff>9525</xdr:rowOff>
    </xdr:from>
    <xdr:to>
      <xdr:col>14</xdr:col>
      <xdr:colOff>66675</xdr:colOff>
      <xdr:row>295</xdr:row>
      <xdr:rowOff>19050</xdr:rowOff>
    </xdr:to>
    <xdr:sp>
      <xdr:nvSpPr>
        <xdr:cNvPr id="13" name="TextBox 13"/>
        <xdr:cNvSpPr txBox="1">
          <a:spLocks noChangeArrowheads="1"/>
        </xdr:cNvSpPr>
      </xdr:nvSpPr>
      <xdr:spPr>
        <a:xfrm>
          <a:off x="571500" y="437102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300</xdr:row>
      <xdr:rowOff>9525</xdr:rowOff>
    </xdr:from>
    <xdr:to>
      <xdr:col>14</xdr:col>
      <xdr:colOff>66675</xdr:colOff>
      <xdr:row>301</xdr:row>
      <xdr:rowOff>19050</xdr:rowOff>
    </xdr:to>
    <xdr:sp>
      <xdr:nvSpPr>
        <xdr:cNvPr id="14" name="TextBox 14"/>
        <xdr:cNvSpPr txBox="1">
          <a:spLocks noChangeArrowheads="1"/>
        </xdr:cNvSpPr>
      </xdr:nvSpPr>
      <xdr:spPr>
        <a:xfrm>
          <a:off x="571500" y="445674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311</xdr:row>
      <xdr:rowOff>9525</xdr:rowOff>
    </xdr:from>
    <xdr:to>
      <xdr:col>14</xdr:col>
      <xdr:colOff>66675</xdr:colOff>
      <xdr:row>312</xdr:row>
      <xdr:rowOff>19050</xdr:rowOff>
    </xdr:to>
    <xdr:sp>
      <xdr:nvSpPr>
        <xdr:cNvPr id="15" name="TextBox 15"/>
        <xdr:cNvSpPr txBox="1">
          <a:spLocks noChangeArrowheads="1"/>
        </xdr:cNvSpPr>
      </xdr:nvSpPr>
      <xdr:spPr>
        <a:xfrm>
          <a:off x="571500" y="461391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317</xdr:row>
      <xdr:rowOff>9525</xdr:rowOff>
    </xdr:from>
    <xdr:to>
      <xdr:col>14</xdr:col>
      <xdr:colOff>66675</xdr:colOff>
      <xdr:row>318</xdr:row>
      <xdr:rowOff>19050</xdr:rowOff>
    </xdr:to>
    <xdr:sp>
      <xdr:nvSpPr>
        <xdr:cNvPr id="16" name="TextBox 16"/>
        <xdr:cNvSpPr txBox="1">
          <a:spLocks noChangeArrowheads="1"/>
        </xdr:cNvSpPr>
      </xdr:nvSpPr>
      <xdr:spPr>
        <a:xfrm>
          <a:off x="571500" y="469963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323</xdr:row>
      <xdr:rowOff>9525</xdr:rowOff>
    </xdr:from>
    <xdr:to>
      <xdr:col>14</xdr:col>
      <xdr:colOff>104775</xdr:colOff>
      <xdr:row>324</xdr:row>
      <xdr:rowOff>19050</xdr:rowOff>
    </xdr:to>
    <xdr:sp>
      <xdr:nvSpPr>
        <xdr:cNvPr id="17" name="TextBox 17"/>
        <xdr:cNvSpPr txBox="1">
          <a:spLocks noChangeArrowheads="1"/>
        </xdr:cNvSpPr>
      </xdr:nvSpPr>
      <xdr:spPr>
        <a:xfrm>
          <a:off x="609600" y="478536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9" name="TextBox 19"/>
        <xdr:cNvSpPr txBox="1">
          <a:spLocks noChangeArrowheads="1"/>
        </xdr:cNvSpPr>
      </xdr:nvSpPr>
      <xdr:spPr>
        <a:xfrm>
          <a:off x="609600" y="1295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20" name="TextBox 20"/>
        <xdr:cNvSpPr txBox="1">
          <a:spLocks noChangeArrowheads="1"/>
        </xdr:cNvSpPr>
      </xdr:nvSpPr>
      <xdr:spPr>
        <a:xfrm>
          <a:off x="609600" y="13811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21" name="TextBox 21"/>
        <xdr:cNvSpPr txBox="1">
          <a:spLocks noChangeArrowheads="1"/>
        </xdr:cNvSpPr>
      </xdr:nvSpPr>
      <xdr:spPr>
        <a:xfrm>
          <a:off x="609600" y="14668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22" name="TextBox 22"/>
        <xdr:cNvSpPr txBox="1">
          <a:spLocks noChangeArrowheads="1"/>
        </xdr:cNvSpPr>
      </xdr:nvSpPr>
      <xdr:spPr>
        <a:xfrm>
          <a:off x="609600" y="1624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23" name="TextBox 23"/>
        <xdr:cNvSpPr txBox="1">
          <a:spLocks noChangeArrowheads="1"/>
        </xdr:cNvSpPr>
      </xdr:nvSpPr>
      <xdr:spPr>
        <a:xfrm>
          <a:off x="609600" y="17097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24" name="TextBox 24"/>
        <xdr:cNvSpPr txBox="1">
          <a:spLocks noChangeArrowheads="1"/>
        </xdr:cNvSpPr>
      </xdr:nvSpPr>
      <xdr:spPr>
        <a:xfrm>
          <a:off x="609600" y="179736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154</xdr:row>
      <xdr:rowOff>9525</xdr:rowOff>
    </xdr:from>
    <xdr:to>
      <xdr:col>14</xdr:col>
      <xdr:colOff>104775</xdr:colOff>
      <xdr:row>155</xdr:row>
      <xdr:rowOff>19050</xdr:rowOff>
    </xdr:to>
    <xdr:sp>
      <xdr:nvSpPr>
        <xdr:cNvPr id="25" name="TextBox 25"/>
        <xdr:cNvSpPr txBox="1">
          <a:spLocks noChangeArrowheads="1"/>
        </xdr:cNvSpPr>
      </xdr:nvSpPr>
      <xdr:spPr>
        <a:xfrm>
          <a:off x="609600" y="22955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26" name="TextBox 26"/>
        <xdr:cNvSpPr txBox="1">
          <a:spLocks noChangeArrowheads="1"/>
        </xdr:cNvSpPr>
      </xdr:nvSpPr>
      <xdr:spPr>
        <a:xfrm>
          <a:off x="609600" y="23812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27" name="TextBox 27"/>
        <xdr:cNvSpPr txBox="1">
          <a:spLocks noChangeArrowheads="1"/>
        </xdr:cNvSpPr>
      </xdr:nvSpPr>
      <xdr:spPr>
        <a:xfrm>
          <a:off x="609600" y="24669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28" name="TextBox 28"/>
        <xdr:cNvSpPr txBox="1">
          <a:spLocks noChangeArrowheads="1"/>
        </xdr:cNvSpPr>
      </xdr:nvSpPr>
      <xdr:spPr>
        <a:xfrm>
          <a:off x="609600" y="26241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29" name="TextBox 29"/>
        <xdr:cNvSpPr txBox="1">
          <a:spLocks noChangeArrowheads="1"/>
        </xdr:cNvSpPr>
      </xdr:nvSpPr>
      <xdr:spPr>
        <a:xfrm>
          <a:off x="609600" y="27098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30" name="TextBox 30"/>
        <xdr:cNvSpPr txBox="1">
          <a:spLocks noChangeArrowheads="1"/>
        </xdr:cNvSpPr>
      </xdr:nvSpPr>
      <xdr:spPr>
        <a:xfrm>
          <a:off x="609600" y="27955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52" name="Chart 52"/>
        <xdr:cNvGraphicFramePr/>
      </xdr:nvGraphicFramePr>
      <xdr:xfrm>
        <a:off x="0" y="342900"/>
        <a:ext cx="0" cy="29527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53" name="Chart 53"/>
        <xdr:cNvGraphicFramePr/>
      </xdr:nvGraphicFramePr>
      <xdr:xfrm>
        <a:off x="0" y="3343275"/>
        <a:ext cx="0" cy="29527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54" name="Chart 54"/>
        <xdr:cNvGraphicFramePr/>
      </xdr:nvGraphicFramePr>
      <xdr:xfrm>
        <a:off x="0" y="6334125"/>
        <a:ext cx="0" cy="29051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55" name="TextBox 55"/>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6" name="TextBox 5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57" name="TextBox 5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58" name="TextBox 58"/>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59" name="TextBox 5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60" name="TextBox 6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61" name="TextBox 6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62" name="TextBox 6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63" name="TextBox 63"/>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64" name="TextBox 6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65" name="TextBox 6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66" name="TextBox 66"/>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67" name="Line 67"/>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68" name="Line 68"/>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69" name="Chart 69"/>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70" name="Chart 70"/>
        <xdr:cNvGraphicFramePr/>
      </xdr:nvGraphicFramePr>
      <xdr:xfrm>
        <a:off x="57150" y="3343275"/>
        <a:ext cx="5981700" cy="2952750"/>
      </xdr:xfrm>
      <a:graphic>
        <a:graphicData uri="http://schemas.openxmlformats.org/drawingml/2006/chart">
          <c:chart xmlns:c="http://schemas.openxmlformats.org/drawingml/2006/chart" r:id="rId14"/>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71" name="Chart 71"/>
        <xdr:cNvGraphicFramePr/>
      </xdr:nvGraphicFramePr>
      <xdr:xfrm>
        <a:off x="57150" y="6334125"/>
        <a:ext cx="5981700"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72" name="TextBox 72"/>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73" name="TextBox 73"/>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74" name="TextBox 74"/>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5" name="TextBox 75"/>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76" name="TextBox 76"/>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77" name="TextBox 77"/>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78" name="TextBox 78"/>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79" name="TextBox 79"/>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80" name="TextBox 80"/>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81" name="TextBox 81"/>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82" name="TextBox 82"/>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83" name="TextBox 83"/>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84" name="Line 8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85" name="Line 8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38" name="Chart 38"/>
        <xdr:cNvGraphicFramePr/>
      </xdr:nvGraphicFramePr>
      <xdr:xfrm>
        <a:off x="0" y="4562475"/>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9" name="Line 39"/>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0" name="Line 40"/>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41" name="TextBox 41"/>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42" name="TextBox 4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43" name="TextBox 43"/>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44" name="TextBox 4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45" name="TextBox 45"/>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46" name="TextBox 4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47" name="TextBox 47"/>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48" name="TextBox 4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9" name="Chart 49"/>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0" name="Chart 50"/>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1" name="Line 5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2" name="Line 5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3" name="TextBox 53"/>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54" name="TextBox 54"/>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55" name="TextBox 55"/>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56" name="TextBox 56"/>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57" name="TextBox 57"/>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58" name="TextBox 58"/>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59" name="TextBox 59"/>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60" name="TextBox 60"/>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9" name="Chart 49"/>
        <xdr:cNvGraphicFramePr/>
      </xdr:nvGraphicFramePr>
      <xdr:xfrm>
        <a:off x="57150" y="628650"/>
        <a:ext cx="5934075" cy="339090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50" name="TextBox 5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51" name="TextBox 5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52" name="TextBox 5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3" name="TextBox 5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54" name="TextBox 5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55" name="Chart 55"/>
        <xdr:cNvGraphicFramePr/>
      </xdr:nvGraphicFramePr>
      <xdr:xfrm>
        <a:off x="57150" y="628650"/>
        <a:ext cx="5934075" cy="339090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56" name="TextBox 5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57" name="TextBox 5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58" name="TextBox 5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9" name="TextBox 5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0" name="TextBox 6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61" name="Chart 61"/>
        <xdr:cNvGraphicFramePr/>
      </xdr:nvGraphicFramePr>
      <xdr:xfrm>
        <a:off x="57150" y="628650"/>
        <a:ext cx="5934075" cy="339090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62" name="TextBox 62"/>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63" name="TextBox 63"/>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64" name="TextBox 64"/>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65" name="TextBox 65"/>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66" name="Chart 66"/>
        <xdr:cNvGraphicFramePr/>
      </xdr:nvGraphicFramePr>
      <xdr:xfrm>
        <a:off x="57150" y="628650"/>
        <a:ext cx="5934075" cy="33909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67" name="TextBox 67"/>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68" name="TextBox 68"/>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69" name="TextBox 69"/>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0" name="TextBox 70"/>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1" name="TextBox 71"/>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2" name="Chart 72"/>
        <xdr:cNvGraphicFramePr/>
      </xdr:nvGraphicFramePr>
      <xdr:xfrm>
        <a:off x="57150" y="628650"/>
        <a:ext cx="5934075" cy="3390900"/>
      </xdr:xfrm>
      <a:graphic>
        <a:graphicData uri="http://schemas.openxmlformats.org/drawingml/2006/chart">
          <c:chart xmlns:c="http://schemas.openxmlformats.org/drawingml/2006/chart" r:id="rId1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221</xdr:row>
      <xdr:rowOff>9525</xdr:rowOff>
    </xdr:from>
    <xdr:to>
      <xdr:col>14</xdr:col>
      <xdr:colOff>76200</xdr:colOff>
      <xdr:row>222</xdr:row>
      <xdr:rowOff>19050</xdr:rowOff>
    </xdr:to>
    <xdr:sp>
      <xdr:nvSpPr>
        <xdr:cNvPr id="7" name="TextBox 7"/>
        <xdr:cNvSpPr txBox="1">
          <a:spLocks noChangeArrowheads="1"/>
        </xdr:cNvSpPr>
      </xdr:nvSpPr>
      <xdr:spPr>
        <a:xfrm>
          <a:off x="647700" y="32908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227</xdr:row>
      <xdr:rowOff>9525</xdr:rowOff>
    </xdr:from>
    <xdr:to>
      <xdr:col>14</xdr:col>
      <xdr:colOff>47625</xdr:colOff>
      <xdr:row>228</xdr:row>
      <xdr:rowOff>19050</xdr:rowOff>
    </xdr:to>
    <xdr:sp>
      <xdr:nvSpPr>
        <xdr:cNvPr id="8" name="TextBox 8"/>
        <xdr:cNvSpPr txBox="1">
          <a:spLocks noChangeArrowheads="1"/>
        </xdr:cNvSpPr>
      </xdr:nvSpPr>
      <xdr:spPr>
        <a:xfrm>
          <a:off x="619125" y="33766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233</xdr:row>
      <xdr:rowOff>9525</xdr:rowOff>
    </xdr:from>
    <xdr:to>
      <xdr:col>14</xdr:col>
      <xdr:colOff>9525</xdr:colOff>
      <xdr:row>234</xdr:row>
      <xdr:rowOff>19050</xdr:rowOff>
    </xdr:to>
    <xdr:sp>
      <xdr:nvSpPr>
        <xdr:cNvPr id="9" name="TextBox 9"/>
        <xdr:cNvSpPr txBox="1">
          <a:spLocks noChangeArrowheads="1"/>
        </xdr:cNvSpPr>
      </xdr:nvSpPr>
      <xdr:spPr>
        <a:xfrm>
          <a:off x="581025" y="34623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245</xdr:row>
      <xdr:rowOff>0</xdr:rowOff>
    </xdr:from>
    <xdr:to>
      <xdr:col>14</xdr:col>
      <xdr:colOff>0</xdr:colOff>
      <xdr:row>246</xdr:row>
      <xdr:rowOff>9525</xdr:rowOff>
    </xdr:to>
    <xdr:sp>
      <xdr:nvSpPr>
        <xdr:cNvPr id="10" name="TextBox 10"/>
        <xdr:cNvSpPr txBox="1">
          <a:spLocks noChangeArrowheads="1"/>
        </xdr:cNvSpPr>
      </xdr:nvSpPr>
      <xdr:spPr>
        <a:xfrm>
          <a:off x="571500" y="363664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251</xdr:row>
      <xdr:rowOff>0</xdr:rowOff>
    </xdr:from>
    <xdr:to>
      <xdr:col>14</xdr:col>
      <xdr:colOff>9525</xdr:colOff>
      <xdr:row>252</xdr:row>
      <xdr:rowOff>9525</xdr:rowOff>
    </xdr:to>
    <xdr:sp>
      <xdr:nvSpPr>
        <xdr:cNvPr id="11" name="TextBox 11"/>
        <xdr:cNvSpPr txBox="1">
          <a:spLocks noChangeArrowheads="1"/>
        </xdr:cNvSpPr>
      </xdr:nvSpPr>
      <xdr:spPr>
        <a:xfrm>
          <a:off x="581025" y="37223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257</xdr:row>
      <xdr:rowOff>9525</xdr:rowOff>
    </xdr:from>
    <xdr:to>
      <xdr:col>14</xdr:col>
      <xdr:colOff>9525</xdr:colOff>
      <xdr:row>258</xdr:row>
      <xdr:rowOff>19050</xdr:rowOff>
    </xdr:to>
    <xdr:sp>
      <xdr:nvSpPr>
        <xdr:cNvPr id="12" name="TextBox 12"/>
        <xdr:cNvSpPr txBox="1">
          <a:spLocks noChangeArrowheads="1"/>
        </xdr:cNvSpPr>
      </xdr:nvSpPr>
      <xdr:spPr>
        <a:xfrm>
          <a:off x="581025" y="38090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133350</xdr:rowOff>
    </xdr:from>
    <xdr:to>
      <xdr:col>14</xdr:col>
      <xdr:colOff>0</xdr:colOff>
      <xdr:row>289</xdr:row>
      <xdr:rowOff>0</xdr:rowOff>
    </xdr:to>
    <xdr:sp>
      <xdr:nvSpPr>
        <xdr:cNvPr id="13" name="TextBox 13"/>
        <xdr:cNvSpPr txBox="1">
          <a:spLocks noChangeArrowheads="1"/>
        </xdr:cNvSpPr>
      </xdr:nvSpPr>
      <xdr:spPr>
        <a:xfrm>
          <a:off x="571500" y="42824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294</xdr:row>
      <xdr:rowOff>0</xdr:rowOff>
    </xdr:from>
    <xdr:to>
      <xdr:col>14</xdr:col>
      <xdr:colOff>9525</xdr:colOff>
      <xdr:row>295</xdr:row>
      <xdr:rowOff>9525</xdr:rowOff>
    </xdr:to>
    <xdr:sp>
      <xdr:nvSpPr>
        <xdr:cNvPr id="14" name="TextBox 14"/>
        <xdr:cNvSpPr txBox="1">
          <a:spLocks noChangeArrowheads="1"/>
        </xdr:cNvSpPr>
      </xdr:nvSpPr>
      <xdr:spPr>
        <a:xfrm>
          <a:off x="581025" y="436911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300</xdr:row>
      <xdr:rowOff>0</xdr:rowOff>
    </xdr:from>
    <xdr:to>
      <xdr:col>14</xdr:col>
      <xdr:colOff>28575</xdr:colOff>
      <xdr:row>301</xdr:row>
      <xdr:rowOff>9525</xdr:rowOff>
    </xdr:to>
    <xdr:sp>
      <xdr:nvSpPr>
        <xdr:cNvPr id="15" name="TextBox 15"/>
        <xdr:cNvSpPr txBox="1">
          <a:spLocks noChangeArrowheads="1"/>
        </xdr:cNvSpPr>
      </xdr:nvSpPr>
      <xdr:spPr>
        <a:xfrm>
          <a:off x="600075" y="445484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311</xdr:row>
      <xdr:rowOff>133350</xdr:rowOff>
    </xdr:from>
    <xdr:to>
      <xdr:col>14</xdr:col>
      <xdr:colOff>9525</xdr:colOff>
      <xdr:row>313</xdr:row>
      <xdr:rowOff>0</xdr:rowOff>
    </xdr:to>
    <xdr:sp>
      <xdr:nvSpPr>
        <xdr:cNvPr id="16" name="TextBox 16"/>
        <xdr:cNvSpPr txBox="1">
          <a:spLocks noChangeArrowheads="1"/>
        </xdr:cNvSpPr>
      </xdr:nvSpPr>
      <xdr:spPr>
        <a:xfrm>
          <a:off x="581025" y="46291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318</xdr:row>
      <xdr:rowOff>0</xdr:rowOff>
    </xdr:from>
    <xdr:to>
      <xdr:col>14</xdr:col>
      <xdr:colOff>57150</xdr:colOff>
      <xdr:row>319</xdr:row>
      <xdr:rowOff>9525</xdr:rowOff>
    </xdr:to>
    <xdr:sp>
      <xdr:nvSpPr>
        <xdr:cNvPr id="17" name="TextBox 17"/>
        <xdr:cNvSpPr txBox="1">
          <a:spLocks noChangeArrowheads="1"/>
        </xdr:cNvSpPr>
      </xdr:nvSpPr>
      <xdr:spPr>
        <a:xfrm>
          <a:off x="628650" y="471582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9525</xdr:rowOff>
    </xdr:from>
    <xdr:to>
      <xdr:col>14</xdr:col>
      <xdr:colOff>19050</xdr:colOff>
      <xdr:row>325</xdr:row>
      <xdr:rowOff>19050</xdr:rowOff>
    </xdr:to>
    <xdr:sp>
      <xdr:nvSpPr>
        <xdr:cNvPr id="18" name="TextBox 18"/>
        <xdr:cNvSpPr txBox="1">
          <a:spLocks noChangeArrowheads="1"/>
        </xdr:cNvSpPr>
      </xdr:nvSpPr>
      <xdr:spPr>
        <a:xfrm>
          <a:off x="590550" y="48025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0</xdr:rowOff>
    </xdr:from>
    <xdr:to>
      <xdr:col>14</xdr:col>
      <xdr:colOff>57150</xdr:colOff>
      <xdr:row>179</xdr:row>
      <xdr:rowOff>9525</xdr:rowOff>
    </xdr:to>
    <xdr:sp>
      <xdr:nvSpPr>
        <xdr:cNvPr id="19" name="TextBox 19"/>
        <xdr:cNvSpPr txBox="1">
          <a:spLocks noChangeArrowheads="1"/>
        </xdr:cNvSpPr>
      </xdr:nvSpPr>
      <xdr:spPr>
        <a:xfrm>
          <a:off x="628650" y="26450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183</xdr:row>
      <xdr:rowOff>123825</xdr:rowOff>
    </xdr:from>
    <xdr:to>
      <xdr:col>14</xdr:col>
      <xdr:colOff>57150</xdr:colOff>
      <xdr:row>184</xdr:row>
      <xdr:rowOff>133350</xdr:rowOff>
    </xdr:to>
    <xdr:sp>
      <xdr:nvSpPr>
        <xdr:cNvPr id="20" name="TextBox 20"/>
        <xdr:cNvSpPr txBox="1">
          <a:spLocks noChangeArrowheads="1"/>
        </xdr:cNvSpPr>
      </xdr:nvSpPr>
      <xdr:spPr>
        <a:xfrm>
          <a:off x="628650" y="27289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190</xdr:row>
      <xdr:rowOff>0</xdr:rowOff>
    </xdr:from>
    <xdr:to>
      <xdr:col>14</xdr:col>
      <xdr:colOff>66675</xdr:colOff>
      <xdr:row>191</xdr:row>
      <xdr:rowOff>9525</xdr:rowOff>
    </xdr:to>
    <xdr:sp>
      <xdr:nvSpPr>
        <xdr:cNvPr id="21" name="TextBox 21"/>
        <xdr:cNvSpPr txBox="1">
          <a:spLocks noChangeArrowheads="1"/>
        </xdr:cNvSpPr>
      </xdr:nvSpPr>
      <xdr:spPr>
        <a:xfrm>
          <a:off x="638175" y="281654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86</xdr:row>
      <xdr:rowOff>0</xdr:rowOff>
    </xdr:from>
    <xdr:to>
      <xdr:col>14</xdr:col>
      <xdr:colOff>28575</xdr:colOff>
      <xdr:row>87</xdr:row>
      <xdr:rowOff>9525</xdr:rowOff>
    </xdr:to>
    <xdr:sp>
      <xdr:nvSpPr>
        <xdr:cNvPr id="22" name="TextBox 22"/>
        <xdr:cNvSpPr txBox="1">
          <a:spLocks noChangeArrowheads="1"/>
        </xdr:cNvSpPr>
      </xdr:nvSpPr>
      <xdr:spPr>
        <a:xfrm>
          <a:off x="600075" y="129254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91</xdr:row>
      <xdr:rowOff>133350</xdr:rowOff>
    </xdr:from>
    <xdr:to>
      <xdr:col>14</xdr:col>
      <xdr:colOff>19050</xdr:colOff>
      <xdr:row>93</xdr:row>
      <xdr:rowOff>0</xdr:rowOff>
    </xdr:to>
    <xdr:sp>
      <xdr:nvSpPr>
        <xdr:cNvPr id="23" name="TextBox 23"/>
        <xdr:cNvSpPr txBox="1">
          <a:spLocks noChangeArrowheads="1"/>
        </xdr:cNvSpPr>
      </xdr:nvSpPr>
      <xdr:spPr>
        <a:xfrm>
          <a:off x="590550" y="137731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98</xdr:row>
      <xdr:rowOff>19050</xdr:rowOff>
    </xdr:from>
    <xdr:to>
      <xdr:col>14</xdr:col>
      <xdr:colOff>47625</xdr:colOff>
      <xdr:row>99</xdr:row>
      <xdr:rowOff>28575</xdr:rowOff>
    </xdr:to>
    <xdr:sp>
      <xdr:nvSpPr>
        <xdr:cNvPr id="24" name="TextBox 24"/>
        <xdr:cNvSpPr txBox="1">
          <a:spLocks noChangeArrowheads="1"/>
        </xdr:cNvSpPr>
      </xdr:nvSpPr>
      <xdr:spPr>
        <a:xfrm>
          <a:off x="619125" y="14658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14</xdr:col>
      <xdr:colOff>0</xdr:colOff>
      <xdr:row>111</xdr:row>
      <xdr:rowOff>9525</xdr:rowOff>
    </xdr:to>
    <xdr:sp>
      <xdr:nvSpPr>
        <xdr:cNvPr id="25" name="TextBox 25"/>
        <xdr:cNvSpPr txBox="1">
          <a:spLocks noChangeArrowheads="1"/>
        </xdr:cNvSpPr>
      </xdr:nvSpPr>
      <xdr:spPr>
        <a:xfrm>
          <a:off x="571500" y="16392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115</xdr:row>
      <xdr:rowOff>133350</xdr:rowOff>
    </xdr:from>
    <xdr:to>
      <xdr:col>14</xdr:col>
      <xdr:colOff>19050</xdr:colOff>
      <xdr:row>117</xdr:row>
      <xdr:rowOff>0</xdr:rowOff>
    </xdr:to>
    <xdr:sp>
      <xdr:nvSpPr>
        <xdr:cNvPr id="26" name="TextBox 26"/>
        <xdr:cNvSpPr txBox="1">
          <a:spLocks noChangeArrowheads="1"/>
        </xdr:cNvSpPr>
      </xdr:nvSpPr>
      <xdr:spPr>
        <a:xfrm>
          <a:off x="590550" y="17240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122</xdr:row>
      <xdr:rowOff>9525</xdr:rowOff>
    </xdr:from>
    <xdr:to>
      <xdr:col>14</xdr:col>
      <xdr:colOff>123825</xdr:colOff>
      <xdr:row>123</xdr:row>
      <xdr:rowOff>19050</xdr:rowOff>
    </xdr:to>
    <xdr:sp>
      <xdr:nvSpPr>
        <xdr:cNvPr id="27" name="TextBox 27"/>
        <xdr:cNvSpPr txBox="1">
          <a:spLocks noChangeArrowheads="1"/>
        </xdr:cNvSpPr>
      </xdr:nvSpPr>
      <xdr:spPr>
        <a:xfrm>
          <a:off x="695325" y="18116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57150</xdr:colOff>
      <xdr:row>155</xdr:row>
      <xdr:rowOff>19050</xdr:rowOff>
    </xdr:to>
    <xdr:sp>
      <xdr:nvSpPr>
        <xdr:cNvPr id="28" name="TextBox 28"/>
        <xdr:cNvSpPr txBox="1">
          <a:spLocks noChangeArrowheads="1"/>
        </xdr:cNvSpPr>
      </xdr:nvSpPr>
      <xdr:spPr>
        <a:xfrm>
          <a:off x="628650" y="23012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160</xdr:row>
      <xdr:rowOff>0</xdr:rowOff>
    </xdr:from>
    <xdr:to>
      <xdr:col>14</xdr:col>
      <xdr:colOff>76200</xdr:colOff>
      <xdr:row>161</xdr:row>
      <xdr:rowOff>9525</xdr:rowOff>
    </xdr:to>
    <xdr:sp>
      <xdr:nvSpPr>
        <xdr:cNvPr id="29" name="TextBox 29"/>
        <xdr:cNvSpPr txBox="1">
          <a:spLocks noChangeArrowheads="1"/>
        </xdr:cNvSpPr>
      </xdr:nvSpPr>
      <xdr:spPr>
        <a:xfrm>
          <a:off x="647700" y="23860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166</xdr:row>
      <xdr:rowOff>9525</xdr:rowOff>
    </xdr:from>
    <xdr:to>
      <xdr:col>14</xdr:col>
      <xdr:colOff>47625</xdr:colOff>
      <xdr:row>167</xdr:row>
      <xdr:rowOff>19050</xdr:rowOff>
    </xdr:to>
    <xdr:sp>
      <xdr:nvSpPr>
        <xdr:cNvPr id="30" name="TextBox 30"/>
        <xdr:cNvSpPr txBox="1">
          <a:spLocks noChangeArrowheads="1"/>
        </xdr:cNvSpPr>
      </xdr:nvSpPr>
      <xdr:spPr>
        <a:xfrm>
          <a:off x="619125" y="247269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4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dizes\BERICHTE\UM_V04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ndizes\BERICHTE\UM_W0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4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5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5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AE_V0420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AE_W04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dizes\BERICHTE\Seite18(04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0">
        <row r="5">
          <cell r="B5">
            <v>110.55818563043671</v>
          </cell>
          <cell r="C5">
            <v>107.96752816423354</v>
          </cell>
          <cell r="D5">
            <v>135.26991225144306</v>
          </cell>
          <cell r="E5">
            <v>119.07604724672241</v>
          </cell>
          <cell r="O5">
            <v>134.28325557326028</v>
          </cell>
          <cell r="P5">
            <v>141.66676604875136</v>
          </cell>
          <cell r="Q5">
            <v>170.5038073543144</v>
          </cell>
          <cell r="R5">
            <v>150.45189084454947</v>
          </cell>
          <cell r="AB5">
            <v>116.99538215054463</v>
          </cell>
          <cell r="AC5">
            <v>117.11096240289598</v>
          </cell>
          <cell r="AD5">
            <v>144.82973683726647</v>
          </cell>
          <cell r="AE5">
            <v>127.58908732223107</v>
          </cell>
        </row>
        <row r="6">
          <cell r="B6">
            <v>138.64516644228198</v>
          </cell>
          <cell r="C6">
            <v>129.07624518073797</v>
          </cell>
          <cell r="D6">
            <v>161.96639369010606</v>
          </cell>
          <cell r="E6">
            <v>145.95009658594705</v>
          </cell>
          <cell r="O6">
            <v>152.51763037749458</v>
          </cell>
          <cell r="P6">
            <v>153.19382514284123</v>
          </cell>
          <cell r="Q6">
            <v>180.84417388557094</v>
          </cell>
          <cell r="R6">
            <v>168.24458658629712</v>
          </cell>
          <cell r="AB6">
            <v>141.93914625675404</v>
          </cell>
          <cell r="AC6">
            <v>134.8029006556708</v>
          </cell>
          <cell r="AD6">
            <v>166.44887259152256</v>
          </cell>
          <cell r="AE6">
            <v>151.2438641792028</v>
          </cell>
        </row>
        <row r="7">
          <cell r="B7">
            <v>85.18986374442899</v>
          </cell>
          <cell r="C7">
            <v>87.69472767203662</v>
          </cell>
          <cell r="D7">
            <v>112.58167151494156</v>
          </cell>
          <cell r="E7">
            <v>95.88478355211579</v>
          </cell>
          <cell r="O7">
            <v>129.09803620352616</v>
          </cell>
          <cell r="P7">
            <v>141.71710849207727</v>
          </cell>
          <cell r="Q7">
            <v>172.11006270192533</v>
          </cell>
          <cell r="R7">
            <v>149.35213234589145</v>
          </cell>
          <cell r="AB7">
            <v>99.44823027209179</v>
          </cell>
          <cell r="AC7">
            <v>105.23749621108874</v>
          </cell>
          <cell r="AD7">
            <v>131.91241503736217</v>
          </cell>
          <cell r="AE7">
            <v>113.24731571105013</v>
          </cell>
        </row>
        <row r="9">
          <cell r="B9">
            <v>69.48395379356937</v>
          </cell>
          <cell r="C9">
            <v>79.68330838134752</v>
          </cell>
          <cell r="D9">
            <v>89.47495817943098</v>
          </cell>
          <cell r="E9">
            <v>73.76588020370663</v>
          </cell>
          <cell r="O9">
            <v>74.943389621751</v>
          </cell>
          <cell r="P9">
            <v>77.416735485981</v>
          </cell>
          <cell r="Q9">
            <v>105.85878658221529</v>
          </cell>
          <cell r="R9">
            <v>64.67957865412546</v>
          </cell>
          <cell r="AB9">
            <v>70.8624003604445</v>
          </cell>
          <cell r="AC9">
            <v>79.1110240383741</v>
          </cell>
          <cell r="AD9">
            <v>93.61169185421274</v>
          </cell>
          <cell r="AE9">
            <v>71.47169054652267</v>
          </cell>
        </row>
        <row r="10">
          <cell r="B10">
            <v>125.56526524212983</v>
          </cell>
          <cell r="C10">
            <v>124.44198618127056</v>
          </cell>
          <cell r="D10">
            <v>149.09944270735622</v>
          </cell>
          <cell r="E10">
            <v>134.45852412540154</v>
          </cell>
          <cell r="O10">
            <v>142.90945045660632</v>
          </cell>
          <cell r="P10">
            <v>161.0572009989014</v>
          </cell>
          <cell r="Q10">
            <v>171.2460421617622</v>
          </cell>
          <cell r="R10">
            <v>158.92602468869507</v>
          </cell>
          <cell r="AB10">
            <v>127.47671850587588</v>
          </cell>
          <cell r="AC10">
            <v>128.4772447375405</v>
          </cell>
          <cell r="AD10">
            <v>151.54015636892754</v>
          </cell>
          <cell r="AE10">
            <v>137.15501768825905</v>
          </cell>
        </row>
        <row r="41">
          <cell r="B41">
            <v>111.33708562401883</v>
          </cell>
          <cell r="C41">
            <v>108.83349876450727</v>
          </cell>
          <cell r="D41">
            <v>137.01646409387448</v>
          </cell>
          <cell r="E41">
            <v>119.60798327123001</v>
          </cell>
          <cell r="O41">
            <v>136.4931460807052</v>
          </cell>
          <cell r="P41">
            <v>144.7847311931856</v>
          </cell>
          <cell r="Q41">
            <v>173.8295532332617</v>
          </cell>
          <cell r="R41">
            <v>151.9874806438119</v>
          </cell>
          <cell r="AB41">
            <v>118.16353302309928</v>
          </cell>
          <cell r="AC41">
            <v>118.589366444233</v>
          </cell>
          <cell r="AD41">
            <v>147.00620859569108</v>
          </cell>
          <cell r="AE41">
            <v>128.3946108923451</v>
          </cell>
        </row>
        <row r="42">
          <cell r="B42">
            <v>140.21296895382983</v>
          </cell>
          <cell r="C42">
            <v>130.41354495331626</v>
          </cell>
          <cell r="D42">
            <v>162.75721557709454</v>
          </cell>
          <cell r="E42">
            <v>146.6117911272121</v>
          </cell>
          <cell r="O42">
            <v>154.13969986372896</v>
          </cell>
          <cell r="P42">
            <v>154.60328288192716</v>
          </cell>
          <cell r="Q42">
            <v>180.5932522659847</v>
          </cell>
          <cell r="R42">
            <v>166.5906314382794</v>
          </cell>
          <cell r="AB42">
            <v>143.52223342589957</v>
          </cell>
          <cell r="AC42">
            <v>136.1615012276619</v>
          </cell>
          <cell r="AD42">
            <v>166.995407793112</v>
          </cell>
          <cell r="AE42">
            <v>151.35915552031742</v>
          </cell>
        </row>
        <row r="43">
          <cell r="B43">
            <v>86.04862549293632</v>
          </cell>
          <cell r="C43">
            <v>89.03320480027234</v>
          </cell>
          <cell r="D43">
            <v>116.81515632367908</v>
          </cell>
          <cell r="E43">
            <v>96.99886065261423</v>
          </cell>
          <cell r="O43">
            <v>132.43428615186775</v>
          </cell>
          <cell r="P43">
            <v>146.96535618182105</v>
          </cell>
          <cell r="Q43">
            <v>178.90076847327379</v>
          </cell>
          <cell r="R43">
            <v>153.80438690878324</v>
          </cell>
          <cell r="AB43">
            <v>101.10559996298434</v>
          </cell>
          <cell r="AC43">
            <v>107.83821721234644</v>
          </cell>
          <cell r="AD43">
            <v>136.96839902425592</v>
          </cell>
          <cell r="AE43">
            <v>115.43816595700935</v>
          </cell>
        </row>
        <row r="45">
          <cell r="B45">
            <v>67.4</v>
          </cell>
          <cell r="C45">
            <v>77.24770871809302</v>
          </cell>
          <cell r="D45">
            <v>86.46812491177643</v>
          </cell>
          <cell r="E45">
            <v>71.29744831811995</v>
          </cell>
          <cell r="O45">
            <v>73.1</v>
          </cell>
          <cell r="P45">
            <v>75.46373490914532</v>
          </cell>
          <cell r="Q45">
            <v>104.23845700742346</v>
          </cell>
          <cell r="R45">
            <v>62.91628712655301</v>
          </cell>
          <cell r="AB45">
            <v>68.8</v>
          </cell>
          <cell r="AC45">
            <v>76.79722139687006</v>
          </cell>
          <cell r="AD45">
            <v>90.9554718820506</v>
          </cell>
          <cell r="AE45">
            <v>69.18104566089804</v>
          </cell>
        </row>
        <row r="46">
          <cell r="B46">
            <v>123.70594253790405</v>
          </cell>
          <cell r="C46">
            <v>122.96423770147236</v>
          </cell>
          <cell r="D46">
            <v>147.6912994905278</v>
          </cell>
          <cell r="E46">
            <v>134.32086774972245</v>
          </cell>
          <cell r="O46">
            <v>141.6708984460569</v>
          </cell>
          <cell r="P46">
            <v>159.39484213058114</v>
          </cell>
          <cell r="Q46">
            <v>170.1916148022936</v>
          </cell>
          <cell r="R46">
            <v>156.9606887737676</v>
          </cell>
          <cell r="AB46">
            <v>125.68583727830969</v>
          </cell>
          <cell r="AC46">
            <v>126.9792078895459</v>
          </cell>
          <cell r="AD46">
            <v>150.17103037259142</v>
          </cell>
          <cell r="AE46">
            <v>136.81597337922682</v>
          </cell>
        </row>
      </sheetData>
      <sheetData sheetId="2">
        <row r="5">
          <cell r="B5">
            <v>100.5</v>
          </cell>
          <cell r="C5">
            <v>102.82420389750709</v>
          </cell>
          <cell r="D5">
            <v>122.38998136157977</v>
          </cell>
          <cell r="E5">
            <v>114.12215031656501</v>
          </cell>
          <cell r="O5">
            <v>122.7</v>
          </cell>
          <cell r="P5">
            <v>133.76729739031686</v>
          </cell>
          <cell r="Q5">
            <v>161.6038254695575</v>
          </cell>
          <cell r="R5">
            <v>145.8170749198462</v>
          </cell>
          <cell r="AB5">
            <v>105.4</v>
          </cell>
          <cell r="AC5">
            <v>109.67906152687598</v>
          </cell>
          <cell r="AD5">
            <v>131.07706749708422</v>
          </cell>
          <cell r="AE5">
            <v>121.14356192067095</v>
          </cell>
        </row>
        <row r="6">
          <cell r="B6">
            <v>120.4</v>
          </cell>
          <cell r="C6">
            <v>115.46315689706617</v>
          </cell>
          <cell r="D6">
            <v>139.9529856486289</v>
          </cell>
          <cell r="E6">
            <v>135.60020735096546</v>
          </cell>
          <cell r="O6">
            <v>139.2</v>
          </cell>
          <cell r="P6">
            <v>142.7031956881567</v>
          </cell>
          <cell r="Q6">
            <v>172.29375708862727</v>
          </cell>
          <cell r="R6">
            <v>157.57730674992203</v>
          </cell>
          <cell r="AB6">
            <v>124.4</v>
          </cell>
          <cell r="AC6">
            <v>121.18736733170927</v>
          </cell>
          <cell r="AD6">
            <v>146.74906192296993</v>
          </cell>
          <cell r="AE6">
            <v>140.2184658877057</v>
          </cell>
        </row>
        <row r="7">
          <cell r="B7">
            <v>83.6</v>
          </cell>
          <cell r="C7">
            <v>90.15906273449733</v>
          </cell>
          <cell r="D7">
            <v>110.50162981106646</v>
          </cell>
          <cell r="E7">
            <v>99.87814382330274</v>
          </cell>
          <cell r="O7">
            <v>119.2</v>
          </cell>
          <cell r="P7">
            <v>137.75206637662043</v>
          </cell>
          <cell r="Q7">
            <v>168.85274063463655</v>
          </cell>
          <cell r="R7">
            <v>150.64745420548104</v>
          </cell>
          <cell r="AB7">
            <v>94.8</v>
          </cell>
          <cell r="AC7">
            <v>105.21418827819447</v>
          </cell>
          <cell r="AD7">
            <v>128.95987433937987</v>
          </cell>
          <cell r="AE7">
            <v>115.93803252668664</v>
          </cell>
        </row>
        <row r="9">
          <cell r="B9">
            <v>75.9</v>
          </cell>
          <cell r="C9">
            <v>89.02553612270965</v>
          </cell>
          <cell r="D9">
            <v>96.25677152025575</v>
          </cell>
          <cell r="E9">
            <v>80.76290932289663</v>
          </cell>
          <cell r="O9">
            <v>93</v>
          </cell>
          <cell r="P9">
            <v>99.65794690596563</v>
          </cell>
          <cell r="Q9">
            <v>109.95407276882096</v>
          </cell>
          <cell r="R9">
            <v>100.23740322213828</v>
          </cell>
          <cell r="AB9">
            <v>79.5</v>
          </cell>
          <cell r="AC9">
            <v>91.26365592804136</v>
          </cell>
          <cell r="AD9">
            <v>99.14004999954894</v>
          </cell>
          <cell r="AE9">
            <v>84.86228540421693</v>
          </cell>
        </row>
        <row r="10">
          <cell r="B10">
            <v>94.9</v>
          </cell>
          <cell r="C10">
            <v>101.16117627034038</v>
          </cell>
          <cell r="D10">
            <v>114.90926830767589</v>
          </cell>
          <cell r="E10">
            <v>104.89905532119361</v>
          </cell>
          <cell r="O10">
            <v>91.9</v>
          </cell>
          <cell r="P10">
            <v>97.28742615131672</v>
          </cell>
          <cell r="Q10">
            <v>111.62982181899892</v>
          </cell>
          <cell r="R10">
            <v>100.45530547322312</v>
          </cell>
          <cell r="AB10">
            <v>94.6</v>
          </cell>
          <cell r="AC10">
            <v>100.79390263632362</v>
          </cell>
          <cell r="AD10">
            <v>114.59834111937582</v>
          </cell>
          <cell r="AE10">
            <v>104.47773951507536</v>
          </cell>
        </row>
        <row r="42">
          <cell r="B42">
            <v>100.1</v>
          </cell>
          <cell r="C42">
            <v>102.3229281175442</v>
          </cell>
          <cell r="D42">
            <v>122.47031057905598</v>
          </cell>
          <cell r="E42">
            <v>113.39502775996412</v>
          </cell>
          <cell r="O42">
            <v>124.3</v>
          </cell>
          <cell r="P42">
            <v>136.3080084991854</v>
          </cell>
          <cell r="Q42">
            <v>164.44890035411228</v>
          </cell>
          <cell r="R42">
            <v>147.00708059126674</v>
          </cell>
          <cell r="AB42">
            <v>105.5</v>
          </cell>
          <cell r="AC42">
            <v>109.85208584936326</v>
          </cell>
          <cell r="AD42">
            <v>131.77037461375247</v>
          </cell>
          <cell r="AE42">
            <v>120.84154383766423</v>
          </cell>
        </row>
        <row r="43">
          <cell r="B43">
            <v>121.3</v>
          </cell>
          <cell r="C43">
            <v>116.22728484494229</v>
          </cell>
          <cell r="D43">
            <v>140.49521909811594</v>
          </cell>
          <cell r="E43">
            <v>135.8815856373889</v>
          </cell>
          <cell r="O43">
            <v>139.9</v>
          </cell>
          <cell r="P43">
            <v>143.5550138136156</v>
          </cell>
          <cell r="Q43">
            <v>172.07863343128554</v>
          </cell>
          <cell r="R43">
            <v>155.99618229215062</v>
          </cell>
          <cell r="AB43">
            <v>125.2</v>
          </cell>
          <cell r="AC43">
            <v>121.97412138937321</v>
          </cell>
          <cell r="AD43">
            <v>147.1369974872599</v>
          </cell>
          <cell r="AE43">
            <v>140.11154924946783</v>
          </cell>
        </row>
        <row r="44">
          <cell r="B44">
            <v>84.5</v>
          </cell>
          <cell r="C44">
            <v>91.31897209844864</v>
          </cell>
          <cell r="D44">
            <v>114.59070896030259</v>
          </cell>
          <cell r="E44">
            <v>101.06632068459609</v>
          </cell>
          <cell r="O44">
            <v>122.5</v>
          </cell>
          <cell r="P44">
            <v>143.03813239521924</v>
          </cell>
          <cell r="Q44">
            <v>175.82872275687347</v>
          </cell>
          <cell r="R44">
            <v>155.14815184920346</v>
          </cell>
          <cell r="AB44">
            <v>96.5</v>
          </cell>
          <cell r="AC44">
            <v>107.67076373463622</v>
          </cell>
          <cell r="AD44">
            <v>133.95202952456918</v>
          </cell>
          <cell r="AE44">
            <v>118.16510630750636</v>
          </cell>
        </row>
        <row r="46">
          <cell r="B46">
            <v>73.9</v>
          </cell>
          <cell r="C46">
            <v>86.55111151612155</v>
          </cell>
          <cell r="D46">
            <v>93.34795629011913</v>
          </cell>
          <cell r="E46">
            <v>78.22099422766026</v>
          </cell>
          <cell r="O46">
            <v>91</v>
          </cell>
          <cell r="P46">
            <v>97.49773057224844</v>
          </cell>
          <cell r="Q46">
            <v>107.01003957121262</v>
          </cell>
          <cell r="R46">
            <v>97.9638932992671</v>
          </cell>
          <cell r="AB46">
            <v>77.5</v>
          </cell>
          <cell r="AC46">
            <v>88.85500317150698</v>
          </cell>
          <cell r="AD46">
            <v>96.22336096950788</v>
          </cell>
          <cell r="AE46">
            <v>82.37620417359017</v>
          </cell>
        </row>
        <row r="47">
          <cell r="B47">
            <v>91.3</v>
          </cell>
          <cell r="C47">
            <v>97.12349676783491</v>
          </cell>
          <cell r="D47">
            <v>110.18307022844817</v>
          </cell>
          <cell r="E47">
            <v>100.71728543750346</v>
          </cell>
          <cell r="O47">
            <v>90.1</v>
          </cell>
          <cell r="P47">
            <v>95.12543577516163</v>
          </cell>
          <cell r="Q47">
            <v>108.7348797925239</v>
          </cell>
          <cell r="R47">
            <v>97.60532104367945</v>
          </cell>
          <cell r="AB47">
            <v>91.2</v>
          </cell>
          <cell r="AC47">
            <v>96.9341343818061</v>
          </cell>
          <cell r="AD47">
            <v>110.04582076755034</v>
          </cell>
          <cell r="AE47">
            <v>100.42235499848509</v>
          </cell>
        </row>
      </sheetData>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änd_VOL"/>
      <sheetName val="UM_VOL"/>
      <sheetName val="SQL"/>
    </sheetNames>
    <sheetDataSet>
      <sheetData sheetId="0">
        <row r="13">
          <cell r="AC13">
            <v>114.55736914994179</v>
          </cell>
          <cell r="AD13">
            <v>124.69191545644267</v>
          </cell>
          <cell r="AE13">
            <v>120.3</v>
          </cell>
          <cell r="AF13">
            <v>113.08940227370742</v>
          </cell>
          <cell r="AG13">
            <v>-8.127669119046516</v>
          </cell>
          <cell r="AH13">
            <v>-4.7735917290591905</v>
          </cell>
          <cell r="AI13">
            <v>2.487664776934994</v>
          </cell>
        </row>
        <row r="15">
          <cell r="AC15">
            <v>88.39169021877834</v>
          </cell>
          <cell r="AD15">
            <v>104.05832370310029</v>
          </cell>
          <cell r="AE15">
            <v>87.4</v>
          </cell>
          <cell r="AF15">
            <v>97.40945227110785</v>
          </cell>
          <cell r="AG15">
            <v>-15.055627389330299</v>
          </cell>
          <cell r="AH15">
            <v>1.1346570008905386</v>
          </cell>
          <cell r="AI15">
            <v>-0.02886155766423616</v>
          </cell>
        </row>
        <row r="18">
          <cell r="AC18">
            <v>113.36006744905835</v>
          </cell>
          <cell r="AD18">
            <v>118.98269830640966</v>
          </cell>
          <cell r="AE18">
            <v>97.2</v>
          </cell>
          <cell r="AF18">
            <v>108.1040434625909</v>
          </cell>
          <cell r="AG18">
            <v>-4.725586944474613</v>
          </cell>
          <cell r="AH18">
            <v>16.62558379532752</v>
          </cell>
          <cell r="AI18">
            <v>17.994496395671067</v>
          </cell>
        </row>
        <row r="19">
          <cell r="AC19">
            <v>164.33468234014416</v>
          </cell>
          <cell r="AD19">
            <v>175.9381824740063</v>
          </cell>
          <cell r="AE19">
            <v>146.9</v>
          </cell>
          <cell r="AF19">
            <v>168.82535183779683</v>
          </cell>
          <cell r="AG19">
            <v>-6.595214279638529</v>
          </cell>
          <cell r="AH19">
            <v>11.86840186531256</v>
          </cell>
          <cell r="AI19">
            <v>10.220156084719244</v>
          </cell>
        </row>
        <row r="20">
          <cell r="AC20">
            <v>106.53253427153655</v>
          </cell>
          <cell r="AD20">
            <v>119.64004011359157</v>
          </cell>
          <cell r="AE20">
            <v>98</v>
          </cell>
          <cell r="AF20">
            <v>108.25308996512311</v>
          </cell>
          <cell r="AG20">
            <v>-10.95578522843203</v>
          </cell>
          <cell r="AH20">
            <v>8.706667624016886</v>
          </cell>
          <cell r="AI20">
            <v>11.808580278818681</v>
          </cell>
        </row>
        <row r="21">
          <cell r="AC21">
            <v>147.0820659416044</v>
          </cell>
          <cell r="AD21">
            <v>151.03529008230018</v>
          </cell>
          <cell r="AE21">
            <v>123.9</v>
          </cell>
          <cell r="AF21">
            <v>138.17268370913808</v>
          </cell>
          <cell r="AG21">
            <v>-2.6174175178142987</v>
          </cell>
          <cell r="AH21">
            <v>18.710303423409528</v>
          </cell>
          <cell r="AI21">
            <v>18.257403762285517</v>
          </cell>
        </row>
        <row r="22">
          <cell r="AC22">
            <v>130.2934169492446</v>
          </cell>
          <cell r="AD22">
            <v>144.51805271025395</v>
          </cell>
          <cell r="AE22">
            <v>122.3</v>
          </cell>
          <cell r="AF22">
            <v>126.34366439198484</v>
          </cell>
          <cell r="AG22">
            <v>-9.842808904662245</v>
          </cell>
          <cell r="AH22">
            <v>6.5359091980740835</v>
          </cell>
          <cell r="AI22">
            <v>12.232686594995105</v>
          </cell>
        </row>
        <row r="23">
          <cell r="AC23">
            <v>100.66421890184891</v>
          </cell>
          <cell r="AD23">
            <v>92.43758264433428</v>
          </cell>
          <cell r="AE23">
            <v>96.4</v>
          </cell>
          <cell r="AF23">
            <v>82.01240382154958</v>
          </cell>
          <cell r="AG23">
            <v>8.899666155450742</v>
          </cell>
          <cell r="AH23">
            <v>4.423463591129571</v>
          </cell>
          <cell r="AI23">
            <v>10.515471038350906</v>
          </cell>
        </row>
        <row r="24">
          <cell r="AC24">
            <v>142.467965213515</v>
          </cell>
          <cell r="AD24">
            <v>152.61933149716626</v>
          </cell>
          <cell r="AE24">
            <v>117.4</v>
          </cell>
          <cell r="AF24">
            <v>140.17061235996638</v>
          </cell>
          <cell r="AG24">
            <v>-6.651428874748908</v>
          </cell>
          <cell r="AH24">
            <v>21.35261091440799</v>
          </cell>
          <cell r="AI24">
            <v>11.41965911430982</v>
          </cell>
        </row>
        <row r="25">
          <cell r="AC25">
            <v>135.3360545068915</v>
          </cell>
          <cell r="AD25">
            <v>133.14084559925115</v>
          </cell>
          <cell r="AE25">
            <v>121.3</v>
          </cell>
          <cell r="AF25">
            <v>126.15973592461722</v>
          </cell>
          <cell r="AG25">
            <v>1.648786965232165</v>
          </cell>
          <cell r="AH25">
            <v>11.571355735277402</v>
          </cell>
          <cell r="AI25">
            <v>14.518030425105371</v>
          </cell>
        </row>
        <row r="26">
          <cell r="AC26">
            <v>107.44153560451572</v>
          </cell>
          <cell r="AD26">
            <v>115.50414009876758</v>
          </cell>
          <cell r="AE26">
            <v>97.8</v>
          </cell>
          <cell r="AF26">
            <v>103.89692673535913</v>
          </cell>
          <cell r="AG26">
            <v>-6.980359740661698</v>
          </cell>
          <cell r="AH26">
            <v>9.858420863513011</v>
          </cell>
          <cell r="AI26">
            <v>6.492771317774495</v>
          </cell>
        </row>
        <row r="28">
          <cell r="AC28">
            <v>155.9953258986537</v>
          </cell>
          <cell r="AD28">
            <v>164.69244302214474</v>
          </cell>
          <cell r="AE28">
            <v>138.7</v>
          </cell>
          <cell r="AF28">
            <v>154.5696919684351</v>
          </cell>
          <cell r="AG28">
            <v>-5.28082343299845</v>
          </cell>
          <cell r="AH28">
            <v>12.469593293910393</v>
          </cell>
          <cell r="AI28">
            <v>14.395442566233275</v>
          </cell>
        </row>
        <row r="29">
          <cell r="AC29">
            <v>101.47603481827223</v>
          </cell>
          <cell r="AD29">
            <v>109.84515728601758</v>
          </cell>
          <cell r="AE29">
            <v>87</v>
          </cell>
          <cell r="AF29">
            <v>94.30508852737358</v>
          </cell>
          <cell r="AG29">
            <v>-7.61901814747611</v>
          </cell>
          <cell r="AH29">
            <v>16.639120480772675</v>
          </cell>
          <cell r="AI29">
            <v>7.8108446079747225</v>
          </cell>
        </row>
        <row r="30">
          <cell r="AC30">
            <v>94.17146258519503</v>
          </cell>
          <cell r="AD30">
            <v>108.11380883863882</v>
          </cell>
          <cell r="AE30">
            <v>111.3</v>
          </cell>
          <cell r="AF30">
            <v>94.79768534170788</v>
          </cell>
          <cell r="AG30">
            <v>-12.895990256205765</v>
          </cell>
          <cell r="AH30">
            <v>-15.389521486796916</v>
          </cell>
          <cell r="AI30">
            <v>-21.483929711174618</v>
          </cell>
        </row>
        <row r="32">
          <cell r="AC32">
            <v>100.68615371257637</v>
          </cell>
          <cell r="AD32">
            <v>105.52756987150993</v>
          </cell>
          <cell r="AE32">
            <v>173.6</v>
          </cell>
          <cell r="AF32">
            <v>108.68860174612608</v>
          </cell>
          <cell r="AG32">
            <v>-4.587821139848525</v>
          </cell>
          <cell r="AH32">
            <v>-42.0010635296219</v>
          </cell>
          <cell r="AI32">
            <v>-38.99273284429175</v>
          </cell>
        </row>
        <row r="33">
          <cell r="AC33">
            <v>85.56164779178607</v>
          </cell>
          <cell r="AD33">
            <v>99.38007235394211</v>
          </cell>
          <cell r="AE33">
            <v>87.5</v>
          </cell>
          <cell r="AF33">
            <v>86.71343437438432</v>
          </cell>
          <cell r="AG33">
            <v>-13.904623165237517</v>
          </cell>
          <cell r="AH33">
            <v>-2.2152596665302036</v>
          </cell>
          <cell r="AI33">
            <v>-1.919358146905051</v>
          </cell>
        </row>
        <row r="48">
          <cell r="AC48">
            <v>139.75852263597162</v>
          </cell>
          <cell r="AD48">
            <v>165.4344530889441</v>
          </cell>
          <cell r="AE48">
            <v>149.1</v>
          </cell>
          <cell r="AF48">
            <v>146.81431647709218</v>
          </cell>
          <cell r="AG48">
            <v>-15.520304249543532</v>
          </cell>
          <cell r="AH48">
            <v>-6.265243034224265</v>
          </cell>
          <cell r="AI48">
            <v>4.8601252908195365</v>
          </cell>
        </row>
        <row r="50">
          <cell r="AC50">
            <v>78.5230321173924</v>
          </cell>
          <cell r="AD50">
            <v>105.98075631586727</v>
          </cell>
          <cell r="AE50">
            <v>95.1</v>
          </cell>
          <cell r="AF50">
            <v>90.14056827562337</v>
          </cell>
          <cell r="AG50">
            <v>-25.90821688103384</v>
          </cell>
          <cell r="AH50">
            <v>-17.431091359208825</v>
          </cell>
          <cell r="AI50">
            <v>-11.075343609769586</v>
          </cell>
        </row>
        <row r="53">
          <cell r="AC53">
            <v>206.1183255471422</v>
          </cell>
          <cell r="AD53">
            <v>240.8015872906784</v>
          </cell>
          <cell r="AE53">
            <v>173.3</v>
          </cell>
          <cell r="AF53">
            <v>201.39450182681293</v>
          </cell>
          <cell r="AG53">
            <v>-14.403252957659726</v>
          </cell>
          <cell r="AH53">
            <v>18.937291140878358</v>
          </cell>
          <cell r="AI53">
            <v>9.924202015726951</v>
          </cell>
        </row>
        <row r="54">
          <cell r="AC54">
            <v>121.62196173227538</v>
          </cell>
          <cell r="AD54">
            <v>156.45046536090445</v>
          </cell>
          <cell r="AE54">
            <v>112.4</v>
          </cell>
          <cell r="AF54">
            <v>127.63944309227115</v>
          </cell>
          <cell r="AG54">
            <v>-22.26168106837245</v>
          </cell>
          <cell r="AH54">
            <v>8.204592288501223</v>
          </cell>
          <cell r="AI54">
            <v>22.192673010032255</v>
          </cell>
        </row>
        <row r="55">
          <cell r="AC55">
            <v>135.72174442313727</v>
          </cell>
          <cell r="AD55">
            <v>126.80405695413401</v>
          </cell>
          <cell r="AE55">
            <v>113.8</v>
          </cell>
          <cell r="AF55">
            <v>122.40737047531022</v>
          </cell>
          <cell r="AG55">
            <v>7.032651543813658</v>
          </cell>
          <cell r="AH55">
            <v>19.263395802405334</v>
          </cell>
          <cell r="AI55">
            <v>-7.703187306499238</v>
          </cell>
        </row>
        <row r="56">
          <cell r="AC56">
            <v>123.49041265205287</v>
          </cell>
          <cell r="AD56">
            <v>151.0116424152272</v>
          </cell>
          <cell r="AE56">
            <v>144.3</v>
          </cell>
          <cell r="AF56">
            <v>132.43379458325353</v>
          </cell>
          <cell r="AG56">
            <v>-18.224574822847718</v>
          </cell>
          <cell r="AH56">
            <v>-14.421058453185823</v>
          </cell>
          <cell r="AI56">
            <v>-16.676564279568158</v>
          </cell>
        </row>
        <row r="57">
          <cell r="AC57">
            <v>223.78746543764785</v>
          </cell>
          <cell r="AD57">
            <v>228.14339000578084</v>
          </cell>
          <cell r="AE57">
            <v>180.1</v>
          </cell>
          <cell r="AF57">
            <v>210.85813743319216</v>
          </cell>
          <cell r="AG57">
            <v>-1.9092924708546752</v>
          </cell>
          <cell r="AH57">
            <v>24.257337833230352</v>
          </cell>
          <cell r="AI57">
            <v>17.122482197134612</v>
          </cell>
        </row>
        <row r="58">
          <cell r="AC58">
            <v>137.67093792197915</v>
          </cell>
          <cell r="AD58">
            <v>142.15025310743678</v>
          </cell>
          <cell r="AE58">
            <v>145.9</v>
          </cell>
          <cell r="AF58">
            <v>129.0817321493725</v>
          </cell>
          <cell r="AG58">
            <v>-3.1511130564587755</v>
          </cell>
          <cell r="AH58">
            <v>-5.64020704456536</v>
          </cell>
          <cell r="AI58">
            <v>5.470883890762108</v>
          </cell>
        </row>
        <row r="59">
          <cell r="AC59">
            <v>125.70013772288895</v>
          </cell>
          <cell r="AD59">
            <v>157.75075196835223</v>
          </cell>
          <cell r="AE59">
            <v>126.6</v>
          </cell>
          <cell r="AF59">
            <v>133.404714201635</v>
          </cell>
          <cell r="AG59">
            <v>-20.317249740840055</v>
          </cell>
          <cell r="AH59">
            <v>-0.7107916880813906</v>
          </cell>
          <cell r="AI59">
            <v>4.902250435921327</v>
          </cell>
        </row>
        <row r="60">
          <cell r="AC60">
            <v>169.33378283128818</v>
          </cell>
          <cell r="AD60">
            <v>174.2960976604285</v>
          </cell>
          <cell r="AE60">
            <v>148.2</v>
          </cell>
          <cell r="AF60">
            <v>157.16012853137445</v>
          </cell>
          <cell r="AG60">
            <v>-2.8470602014326967</v>
          </cell>
          <cell r="AH60">
            <v>14.260312301813892</v>
          </cell>
          <cell r="AI60">
            <v>16.84962360934586</v>
          </cell>
        </row>
        <row r="61">
          <cell r="AC61">
            <v>99.78585932670946</v>
          </cell>
          <cell r="AD61">
            <v>110.68132724660214</v>
          </cell>
          <cell r="AE61">
            <v>97.5</v>
          </cell>
          <cell r="AF61">
            <v>97.36545147072306</v>
          </cell>
          <cell r="AG61">
            <v>-9.843998252403651</v>
          </cell>
          <cell r="AH61">
            <v>2.344471104317391</v>
          </cell>
          <cell r="AI61">
            <v>-2.406568792966934</v>
          </cell>
        </row>
        <row r="63">
          <cell r="AC63">
            <v>156.18422727284587</v>
          </cell>
          <cell r="AD63">
            <v>169.6033920521762</v>
          </cell>
          <cell r="AE63">
            <v>155.7</v>
          </cell>
          <cell r="AF63">
            <v>151.9477617978036</v>
          </cell>
          <cell r="AG63">
            <v>-7.912085139902209</v>
          </cell>
          <cell r="AH63">
            <v>0.311000175238205</v>
          </cell>
          <cell r="AI63">
            <v>-7.492129879686583</v>
          </cell>
        </row>
        <row r="64">
          <cell r="AC64">
            <v>130.60585003700396</v>
          </cell>
          <cell r="AD64">
            <v>127.84357120386467</v>
          </cell>
          <cell r="AE64">
            <v>76.4</v>
          </cell>
          <cell r="AF64">
            <v>118.12656394312647</v>
          </cell>
          <cell r="AG64">
            <v>2.1606708942246664</v>
          </cell>
          <cell r="AH64">
            <v>70.95006549346067</v>
          </cell>
          <cell r="AI64">
            <v>44.182658733051966</v>
          </cell>
        </row>
        <row r="65">
          <cell r="AC65">
            <v>109.0184131700401</v>
          </cell>
          <cell r="AD65">
            <v>131.80382082666048</v>
          </cell>
          <cell r="AE65">
            <v>114.9</v>
          </cell>
          <cell r="AF65">
            <v>108.20069081127289</v>
          </cell>
          <cell r="AG65">
            <v>-17.287365050354808</v>
          </cell>
          <cell r="AH65">
            <v>-5.118874525639599</v>
          </cell>
          <cell r="AI65">
            <v>-11.028015362076154</v>
          </cell>
        </row>
        <row r="67">
          <cell r="AC67">
            <v>408.83607702261446</v>
          </cell>
          <cell r="AD67">
            <v>345.9796999483031</v>
          </cell>
          <cell r="AE67">
            <v>207</v>
          </cell>
          <cell r="AF67">
            <v>322.86380084046345</v>
          </cell>
          <cell r="AG67">
            <v>18.167648877579655</v>
          </cell>
          <cell r="AH67">
            <v>97.50535121865433</v>
          </cell>
          <cell r="AI67">
            <v>34.32667422140429</v>
          </cell>
        </row>
        <row r="68">
          <cell r="AC68">
            <v>100.64332384614765</v>
          </cell>
          <cell r="AD68">
            <v>122.93227158615971</v>
          </cell>
          <cell r="AE68">
            <v>103.8</v>
          </cell>
          <cell r="AF68">
            <v>108.92641018486076</v>
          </cell>
          <cell r="AG68">
            <v>-18.131079376004514</v>
          </cell>
          <cell r="AH68">
            <v>-3.041113828374128</v>
          </cell>
          <cell r="AI68">
            <v>-3.3233123294090556</v>
          </cell>
        </row>
        <row r="83">
          <cell r="AC83">
            <v>80.66118461758721</v>
          </cell>
          <cell r="AD83">
            <v>56.53238854243572</v>
          </cell>
          <cell r="AE83">
            <v>105.4</v>
          </cell>
          <cell r="AF83">
            <v>45.741227007117836</v>
          </cell>
          <cell r="AG83">
            <v>42.681366730222884</v>
          </cell>
          <cell r="AH83">
            <v>-23.47136184289639</v>
          </cell>
          <cell r="AI83">
            <v>-17.538665004833458</v>
          </cell>
        </row>
        <row r="84">
          <cell r="AC84">
            <v>116.09148093118947</v>
          </cell>
          <cell r="AD84">
            <v>127.17210379594583</v>
          </cell>
          <cell r="AE84">
            <v>122</v>
          </cell>
          <cell r="AF84">
            <v>115.14996048134992</v>
          </cell>
          <cell r="AG84">
            <v>-8.713092363822016</v>
          </cell>
          <cell r="AH84">
            <v>-4.8430484170578145</v>
          </cell>
          <cell r="AI84">
            <v>2.6929462423845383</v>
          </cell>
        </row>
        <row r="86">
          <cell r="AC86">
            <v>86.00776044301145</v>
          </cell>
          <cell r="AD86">
            <v>104.52271758419987</v>
          </cell>
          <cell r="AE86">
            <v>89.3</v>
          </cell>
          <cell r="AF86">
            <v>95.64523978881681</v>
          </cell>
          <cell r="AG86">
            <v>-17.713811474786247</v>
          </cell>
          <cell r="AH86">
            <v>-3.6867184288785535</v>
          </cell>
          <cell r="AI86">
            <v>-2.7857836598900345</v>
          </cell>
        </row>
        <row r="87">
          <cell r="AC87">
            <v>31.01444891594893</v>
          </cell>
          <cell r="AD87">
            <v>37.584160973618076</v>
          </cell>
          <cell r="AE87">
            <v>76.3</v>
          </cell>
          <cell r="AF87">
            <v>38.138593213663874</v>
          </cell>
          <cell r="AG87">
            <v>-17.480001914318926</v>
          </cell>
          <cell r="AH87">
            <v>-59.35196734475894</v>
          </cell>
          <cell r="AI87">
            <v>-54.23497913361425</v>
          </cell>
        </row>
        <row r="88">
          <cell r="AC88">
            <v>107.00040090415894</v>
          </cell>
          <cell r="AD88">
            <v>110.9096885972178</v>
          </cell>
          <cell r="AE88">
            <v>125</v>
          </cell>
          <cell r="AF88">
            <v>107.01354669730185</v>
          </cell>
          <cell r="AG88">
            <v>-3.524748597262695</v>
          </cell>
          <cell r="AH88">
            <v>-14.39967927667285</v>
          </cell>
          <cell r="AI88">
            <v>-4.907947371329748</v>
          </cell>
        </row>
        <row r="89">
          <cell r="AC89">
            <v>135.56853013512364</v>
          </cell>
          <cell r="AD89">
            <v>148.1489451270378</v>
          </cell>
          <cell r="AE89">
            <v>115.4</v>
          </cell>
          <cell r="AF89">
            <v>130.43838954632506</v>
          </cell>
          <cell r="AG89">
            <v>-8.491734437343743</v>
          </cell>
          <cell r="AH89">
            <v>17.477062508772644</v>
          </cell>
          <cell r="AI89">
            <v>14.88980962984628</v>
          </cell>
        </row>
        <row r="90">
          <cell r="AC90">
            <v>151.0427741456107</v>
          </cell>
          <cell r="AD90">
            <v>169.87373744952848</v>
          </cell>
          <cell r="AE90">
            <v>136.2</v>
          </cell>
          <cell r="AF90">
            <v>156.01826491288892</v>
          </cell>
          <cell r="AG90">
            <v>-11.085270499515957</v>
          </cell>
          <cell r="AH90">
            <v>10.897778374163526</v>
          </cell>
          <cell r="AI90">
            <v>13.016564848317731</v>
          </cell>
        </row>
        <row r="91">
          <cell r="AC91">
            <v>108.71655645134221</v>
          </cell>
          <cell r="AD91">
            <v>120.17607284008702</v>
          </cell>
          <cell r="AE91">
            <v>99.2</v>
          </cell>
          <cell r="AF91">
            <v>109.31116947068702</v>
          </cell>
          <cell r="AG91">
            <v>-9.535605647551385</v>
          </cell>
          <cell r="AH91">
            <v>9.593302874336906</v>
          </cell>
          <cell r="AI91">
            <v>9.849098115200334</v>
          </cell>
        </row>
        <row r="92">
          <cell r="AC92">
            <v>139.5244955710231</v>
          </cell>
          <cell r="AD92">
            <v>151.02771458654504</v>
          </cell>
          <cell r="AE92">
            <v>130.4</v>
          </cell>
          <cell r="AF92">
            <v>136.34095055214445</v>
          </cell>
          <cell r="AG92">
            <v>-7.616627879865146</v>
          </cell>
          <cell r="AH92">
            <v>6.99731255446556</v>
          </cell>
          <cell r="AI92">
            <v>4.634005996659104</v>
          </cell>
        </row>
        <row r="93">
          <cell r="AC93">
            <v>146.67411066190107</v>
          </cell>
          <cell r="AD93">
            <v>159.16969159970716</v>
          </cell>
          <cell r="AE93">
            <v>132.4</v>
          </cell>
          <cell r="AF93">
            <v>141.1535802577755</v>
          </cell>
          <cell r="AG93">
            <v>-7.850477570334807</v>
          </cell>
          <cell r="AH93">
            <v>10.781050348867872</v>
          </cell>
          <cell r="AI93">
            <v>13.502026803435168</v>
          </cell>
        </row>
        <row r="94">
          <cell r="AC94">
            <v>105.85684358293025</v>
          </cell>
          <cell r="AD94">
            <v>99.41305214011376</v>
          </cell>
          <cell r="AE94">
            <v>103.4</v>
          </cell>
          <cell r="AF94">
            <v>88.6218190341871</v>
          </cell>
          <cell r="AG94">
            <v>6.481836443100596</v>
          </cell>
          <cell r="AH94">
            <v>2.3760576237236433</v>
          </cell>
          <cell r="AI94">
            <v>9.453399964354206</v>
          </cell>
        </row>
        <row r="95">
          <cell r="AC95">
            <v>136.31604508306685</v>
          </cell>
          <cell r="AD95">
            <v>154.5019897609321</v>
          </cell>
          <cell r="AE95">
            <v>120.8</v>
          </cell>
          <cell r="AF95">
            <v>137.69739245954577</v>
          </cell>
          <cell r="AG95">
            <v>-11.770686387926254</v>
          </cell>
          <cell r="AH95">
            <v>12.844408181346735</v>
          </cell>
          <cell r="AI95">
            <v>9.01199135729475</v>
          </cell>
        </row>
        <row r="96">
          <cell r="AC96">
            <v>140.80314735581717</v>
          </cell>
          <cell r="AD96">
            <v>139.7589226079171</v>
          </cell>
          <cell r="AE96">
            <v>125.7</v>
          </cell>
          <cell r="AF96">
            <v>131.14016109366463</v>
          </cell>
          <cell r="AG96">
            <v>0.7471614179722652</v>
          </cell>
          <cell r="AH96">
            <v>12.015232582193454</v>
          </cell>
          <cell r="AI96">
            <v>14.940605910290406</v>
          </cell>
        </row>
        <row r="97">
          <cell r="AC97">
            <v>105.43250180088613</v>
          </cell>
          <cell r="AD97">
            <v>114.23851786680983</v>
          </cell>
          <cell r="AE97">
            <v>97.8</v>
          </cell>
          <cell r="AF97">
            <v>102.18345563165785</v>
          </cell>
          <cell r="AG97">
            <v>-7.708447404920461</v>
          </cell>
          <cell r="AH97">
            <v>7.8041940704357184</v>
          </cell>
          <cell r="AI97">
            <v>4.091825919456795</v>
          </cell>
        </row>
        <row r="98">
          <cell r="AC98">
            <v>92.46622430442162</v>
          </cell>
          <cell r="AD98">
            <v>154.5557402151445</v>
          </cell>
          <cell r="AE98">
            <v>60.5</v>
          </cell>
          <cell r="AF98">
            <v>105.51894040690345</v>
          </cell>
          <cell r="AG98">
            <v>-40.17289543843089</v>
          </cell>
          <cell r="AH98">
            <v>52.83673438747375</v>
          </cell>
          <cell r="AI98">
            <v>14.88578524277251</v>
          </cell>
        </row>
        <row r="99">
          <cell r="AC99">
            <v>156.01633287632572</v>
          </cell>
          <cell r="AD99">
            <v>165.23857050212666</v>
          </cell>
          <cell r="AE99">
            <v>140.6</v>
          </cell>
          <cell r="AF99">
            <v>154.2867997514616</v>
          </cell>
          <cell r="AG99">
            <v>-5.5811652193409955</v>
          </cell>
          <cell r="AH99">
            <v>10.964674876476334</v>
          </cell>
          <cell r="AI99">
            <v>11.523045093188824</v>
          </cell>
        </row>
        <row r="100">
          <cell r="AC100">
            <v>112.48901762209056</v>
          </cell>
          <cell r="AD100">
            <v>116.64973951789544</v>
          </cell>
          <cell r="AE100">
            <v>83</v>
          </cell>
          <cell r="AF100">
            <v>103.30590681835378</v>
          </cell>
          <cell r="AG100">
            <v>-3.566850567348742</v>
          </cell>
          <cell r="AH100">
            <v>35.528936894085014</v>
          </cell>
          <cell r="AI100">
            <v>21.0058140224804</v>
          </cell>
        </row>
        <row r="101">
          <cell r="AC101">
            <v>100.12352752457727</v>
          </cell>
          <cell r="AD101">
            <v>117.61101090549543</v>
          </cell>
          <cell r="AE101">
            <v>112.7</v>
          </cell>
          <cell r="AF101">
            <v>100.17877750120766</v>
          </cell>
          <cell r="AG101">
            <v>-14.868916818485616</v>
          </cell>
          <cell r="AH101">
            <v>-11.159247981741556</v>
          </cell>
          <cell r="AI101">
            <v>-17.25815992057331</v>
          </cell>
        </row>
        <row r="102">
          <cell r="AC102">
            <v>155.19903835851642</v>
          </cell>
          <cell r="AD102">
            <v>149.86364499021343</v>
          </cell>
          <cell r="AE102">
            <v>126.5</v>
          </cell>
          <cell r="AF102">
            <v>139.6414448000828</v>
          </cell>
          <cell r="AG102">
            <v>3.5601652212926</v>
          </cell>
          <cell r="AH102">
            <v>22.686986844677012</v>
          </cell>
          <cell r="AI102">
            <v>15.1400059547287</v>
          </cell>
        </row>
        <row r="103">
          <cell r="AC103">
            <v>111.44548909603583</v>
          </cell>
          <cell r="AD103">
            <v>113.92317510951165</v>
          </cell>
          <cell r="AE103">
            <v>174.8</v>
          </cell>
          <cell r="AF103">
            <v>116.17505327818654</v>
          </cell>
          <cell r="AG103">
            <v>-2.1748744371758226</v>
          </cell>
          <cell r="AH103">
            <v>-36.24399937297722</v>
          </cell>
          <cell r="AI103">
            <v>-35.57736193001076</v>
          </cell>
        </row>
        <row r="104">
          <cell r="AC104">
            <v>87.23760494796112</v>
          </cell>
          <cell r="AD104">
            <v>101.99731971087145</v>
          </cell>
          <cell r="AE104">
            <v>89.3</v>
          </cell>
          <cell r="AF104">
            <v>89.19567999052711</v>
          </cell>
          <cell r="AG104">
            <v>-14.470688842362943</v>
          </cell>
          <cell r="AH104">
            <v>-2.3095129362137516</v>
          </cell>
          <cell r="AI104">
            <v>-2.081909397804639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änd_WERT"/>
      <sheetName val="UM_Wert"/>
    </sheetNames>
    <sheetDataSet>
      <sheetData sheetId="0">
        <row r="13">
          <cell r="AC13">
            <v>121.03090281648268</v>
          </cell>
          <cell r="AD13">
            <v>131.71594022385526</v>
          </cell>
          <cell r="AE13">
            <v>124.82771099865275</v>
          </cell>
          <cell r="AF13">
            <v>119.33512012339526</v>
          </cell>
          <cell r="AG13">
            <v>-8.112182465700833</v>
          </cell>
          <cell r="AH13">
            <v>-3.041638873127335</v>
          </cell>
          <cell r="AI13">
            <v>3.876321072393496</v>
          </cell>
        </row>
        <row r="15">
          <cell r="AC15">
            <v>89.75461205789055</v>
          </cell>
          <cell r="AD15">
            <v>105.66199836081552</v>
          </cell>
          <cell r="AE15">
            <v>89.50626078272937</v>
          </cell>
          <cell r="AF15">
            <v>98.909727306044</v>
          </cell>
          <cell r="AG15">
            <v>-15.054973926012908</v>
          </cell>
          <cell r="AH15">
            <v>0.27746804859164054</v>
          </cell>
          <cell r="AI15">
            <v>-0.7693261581926679</v>
          </cell>
        </row>
        <row r="18">
          <cell r="AC18">
            <v>107.00742253117497</v>
          </cell>
          <cell r="AD18">
            <v>112.08570731326797</v>
          </cell>
          <cell r="AE18">
            <v>93.28654255995177</v>
          </cell>
          <cell r="AF18">
            <v>102.07038738804084</v>
          </cell>
          <cell r="AG18">
            <v>-4.530715738715665</v>
          </cell>
          <cell r="AH18">
            <v>14.708316542448019</v>
          </cell>
          <cell r="AI18">
            <v>15.566686065569304</v>
          </cell>
        </row>
        <row r="19">
          <cell r="AC19">
            <v>151.0524907774261</v>
          </cell>
          <cell r="AD19">
            <v>166.59806676466943</v>
          </cell>
          <cell r="AE19">
            <v>143.71423350149905</v>
          </cell>
          <cell r="AF19">
            <v>157.69299484614618</v>
          </cell>
          <cell r="AG19">
            <v>-9.331186303141475</v>
          </cell>
          <cell r="AH19">
            <v>5.106145088858234</v>
          </cell>
          <cell r="AI19">
            <v>6.546759130072072</v>
          </cell>
        </row>
        <row r="20">
          <cell r="AC20">
            <v>105.8306882026291</v>
          </cell>
          <cell r="AD20">
            <v>118.81622111646193</v>
          </cell>
          <cell r="AE20">
            <v>96.55167100627823</v>
          </cell>
          <cell r="AF20">
            <v>107.83012836819752</v>
          </cell>
          <cell r="AG20">
            <v>-10.929090987588804</v>
          </cell>
          <cell r="AH20">
            <v>9.610415956185278</v>
          </cell>
          <cell r="AI20">
            <v>13.28131859089806</v>
          </cell>
        </row>
        <row r="21">
          <cell r="AC21">
            <v>145.0592203216734</v>
          </cell>
          <cell r="AD21">
            <v>150.75814724708613</v>
          </cell>
          <cell r="AE21">
            <v>126.56891098554264</v>
          </cell>
          <cell r="AF21">
            <v>137.42374827067047</v>
          </cell>
          <cell r="AG21">
            <v>-3.7801784046021996</v>
          </cell>
          <cell r="AH21">
            <v>14.608887120979343</v>
          </cell>
          <cell r="AI21">
            <v>15.489684388100441</v>
          </cell>
        </row>
        <row r="22">
          <cell r="AC22">
            <v>132.0864394149603</v>
          </cell>
          <cell r="AD22">
            <v>145.89000535781972</v>
          </cell>
          <cell r="AE22">
            <v>125.10534137615868</v>
          </cell>
          <cell r="AF22">
            <v>127.583470140764</v>
          </cell>
          <cell r="AG22">
            <v>-9.461625495868521</v>
          </cell>
          <cell r="AH22">
            <v>5.580175843820532</v>
          </cell>
          <cell r="AI22">
            <v>10.9649822800496</v>
          </cell>
        </row>
        <row r="23">
          <cell r="AC23">
            <v>100.10073284527803</v>
          </cell>
          <cell r="AD23">
            <v>91.81871163803405</v>
          </cell>
          <cell r="AE23">
            <v>94.86779486158308</v>
          </cell>
          <cell r="AF23">
            <v>81.5880339650525</v>
          </cell>
          <cell r="AG23">
            <v>9.019971048922152</v>
          </cell>
          <cell r="AH23">
            <v>5.516032064759253</v>
          </cell>
          <cell r="AI23">
            <v>10.490087794827794</v>
          </cell>
        </row>
        <row r="24">
          <cell r="AC24">
            <v>155.28040075820743</v>
          </cell>
          <cell r="AD24">
            <v>161.86764659424153</v>
          </cell>
          <cell r="AE24">
            <v>119.90916036772347</v>
          </cell>
          <cell r="AF24">
            <v>148.14922689036572</v>
          </cell>
          <cell r="AG24">
            <v>-4.069525921104263</v>
          </cell>
          <cell r="AH24">
            <v>29.49836382976209</v>
          </cell>
          <cell r="AI24">
            <v>15.80736743809941</v>
          </cell>
        </row>
        <row r="25">
          <cell r="AC25">
            <v>137.43068607936252</v>
          </cell>
          <cell r="AD25">
            <v>134.60497300357542</v>
          </cell>
          <cell r="AE25">
            <v>123.58550978577081</v>
          </cell>
          <cell r="AF25">
            <v>127.52535151020425</v>
          </cell>
          <cell r="AG25">
            <v>2.0992635061945557</v>
          </cell>
          <cell r="AH25">
            <v>11.202912313580786</v>
          </cell>
          <cell r="AI25">
            <v>13.840192307199562</v>
          </cell>
        </row>
        <row r="26">
          <cell r="AC26">
            <v>112.28031694051337</v>
          </cell>
          <cell r="AD26">
            <v>120.50355506031781</v>
          </cell>
          <cell r="AE26">
            <v>101.61145857105542</v>
          </cell>
          <cell r="AF26">
            <v>108.44048721171816</v>
          </cell>
          <cell r="AG26">
            <v>-6.824062672415191</v>
          </cell>
          <cell r="AH26">
            <v>10.499660687379437</v>
          </cell>
          <cell r="AI26">
            <v>7.284109725681053</v>
          </cell>
        </row>
        <row r="28">
          <cell r="AC28">
            <v>155.30963623168168</v>
          </cell>
          <cell r="AD28">
            <v>163.7809305357048</v>
          </cell>
          <cell r="AE28">
            <v>137.32473800236454</v>
          </cell>
          <cell r="AF28">
            <v>153.7902809505689</v>
          </cell>
          <cell r="AG28">
            <v>-5.172332503127622</v>
          </cell>
          <cell r="AH28">
            <v>13.096619364391188</v>
          </cell>
          <cell r="AI28">
            <v>14.613894282541057</v>
          </cell>
        </row>
        <row r="29">
          <cell r="AC29">
            <v>87.18372086844619</v>
          </cell>
          <cell r="AD29">
            <v>94.34852876854207</v>
          </cell>
          <cell r="AE29">
            <v>80.08944800044543</v>
          </cell>
          <cell r="AF29">
            <v>81.52568389953969</v>
          </cell>
          <cell r="AG29">
            <v>-7.59397946487618</v>
          </cell>
          <cell r="AH29">
            <v>8.857937025563345</v>
          </cell>
          <cell r="AI29">
            <v>1.4034314949621929</v>
          </cell>
        </row>
        <row r="30">
          <cell r="AC30">
            <v>96.54011673424344</v>
          </cell>
          <cell r="AD30">
            <v>110.74578230817312</v>
          </cell>
          <cell r="AE30">
            <v>114.81151046842038</v>
          </cell>
          <cell r="AF30">
            <v>97.20104293784154</v>
          </cell>
          <cell r="AG30">
            <v>-12.827274572316863</v>
          </cell>
          <cell r="AH30">
            <v>-15.914252551535416</v>
          </cell>
          <cell r="AI30">
            <v>-22.053889376720537</v>
          </cell>
        </row>
        <row r="32">
          <cell r="AC32">
            <v>101.42800456108831</v>
          </cell>
          <cell r="AD32">
            <v>105.74732255196531</v>
          </cell>
          <cell r="AE32">
            <v>175.63522208567</v>
          </cell>
          <cell r="AF32">
            <v>109.07374739394749</v>
          </cell>
          <cell r="AG32">
            <v>-4.084564872793294</v>
          </cell>
          <cell r="AH32">
            <v>-42.250760777576524</v>
          </cell>
          <cell r="AI32">
            <v>-39.43167344885143</v>
          </cell>
        </row>
        <row r="33">
          <cell r="AC33">
            <v>89.38638012273718</v>
          </cell>
          <cell r="AD33">
            <v>103.9620798604168</v>
          </cell>
          <cell r="AE33">
            <v>92.32844882415387</v>
          </cell>
          <cell r="AF33">
            <v>90.58292282953117</v>
          </cell>
          <cell r="AG33">
            <v>-14.02020790392946</v>
          </cell>
          <cell r="AH33">
            <v>-3.186524564081075</v>
          </cell>
          <cell r="AI33">
            <v>-2.919594564765648</v>
          </cell>
        </row>
        <row r="48">
          <cell r="AC48">
            <v>144.26336878657284</v>
          </cell>
          <cell r="AD48">
            <v>170.06932739032436</v>
          </cell>
          <cell r="AE48">
            <v>150.8373369787957</v>
          </cell>
          <cell r="AF48">
            <v>150.73493369491734</v>
          </cell>
          <cell r="AG48">
            <v>-15.173787654563089</v>
          </cell>
          <cell r="AH48">
            <v>-4.358316265651787</v>
          </cell>
          <cell r="AI48">
            <v>6.20047256151986</v>
          </cell>
        </row>
        <row r="50">
          <cell r="AC50">
            <v>79.1866725506321</v>
          </cell>
          <cell r="AD50">
            <v>107.62348900410738</v>
          </cell>
          <cell r="AE50">
            <v>100.78307937971609</v>
          </cell>
          <cell r="AF50">
            <v>91.65281246115907</v>
          </cell>
          <cell r="AG50">
            <v>-26.42250006630989</v>
          </cell>
          <cell r="AH50">
            <v>-21.428603850966027</v>
          </cell>
          <cell r="AI50">
            <v>-14.916303890977394</v>
          </cell>
        </row>
        <row r="53">
          <cell r="AC53">
            <v>201.94051565683714</v>
          </cell>
          <cell r="AD53">
            <v>233.50428890715867</v>
          </cell>
          <cell r="AE53">
            <v>173.3717535453059</v>
          </cell>
          <cell r="AF53">
            <v>196.14824053480146</v>
          </cell>
          <cell r="AG53">
            <v>-13.517427623297872</v>
          </cell>
          <cell r="AH53">
            <v>16.478325636860788</v>
          </cell>
          <cell r="AI53">
            <v>7.703964954134575</v>
          </cell>
        </row>
        <row r="54">
          <cell r="AC54">
            <v>101.9464859279851</v>
          </cell>
          <cell r="AD54">
            <v>123.92774194094314</v>
          </cell>
          <cell r="AE54">
            <v>95.75907104587557</v>
          </cell>
          <cell r="AF54">
            <v>102.40116298508147</v>
          </cell>
          <cell r="AG54">
            <v>-17.737155271846277</v>
          </cell>
          <cell r="AH54">
            <v>6.46143996023656</v>
          </cell>
          <cell r="AI54">
            <v>18.191871505248997</v>
          </cell>
        </row>
        <row r="55">
          <cell r="AC55">
            <v>137.16759259984013</v>
          </cell>
          <cell r="AD55">
            <v>127.86131998085224</v>
          </cell>
          <cell r="AE55">
            <v>112.17292288320667</v>
          </cell>
          <cell r="AF55">
            <v>123.35199553115373</v>
          </cell>
          <cell r="AG55">
            <v>7.278411188294898</v>
          </cell>
          <cell r="AH55">
            <v>22.282266588219038</v>
          </cell>
          <cell r="AI55">
            <v>-6.475870780456083</v>
          </cell>
        </row>
        <row r="56">
          <cell r="AC56">
            <v>124.26519790849859</v>
          </cell>
          <cell r="AD56">
            <v>150.73000105438993</v>
          </cell>
          <cell r="AE56">
            <v>146.41140054526377</v>
          </cell>
          <cell r="AF56">
            <v>132.20258340570444</v>
          </cell>
          <cell r="AG56">
            <v>-17.55775423655818</v>
          </cell>
          <cell r="AH56">
            <v>-15.126009692065326</v>
          </cell>
          <cell r="AI56">
            <v>-17.037829387667816</v>
          </cell>
        </row>
        <row r="57">
          <cell r="AC57">
            <v>230.912469227333</v>
          </cell>
          <cell r="AD57">
            <v>235.41432265243446</v>
          </cell>
          <cell r="AE57">
            <v>186.31421138675424</v>
          </cell>
          <cell r="AF57">
            <v>217.22139371096387</v>
          </cell>
          <cell r="AG57">
            <v>-1.9123107610355576</v>
          </cell>
          <cell r="AH57">
            <v>23.937120796438293</v>
          </cell>
          <cell r="AI57">
            <v>16.94064010191355</v>
          </cell>
        </row>
        <row r="58">
          <cell r="AC58">
            <v>139.77431921795508</v>
          </cell>
          <cell r="AD58">
            <v>143.59059819247545</v>
          </cell>
          <cell r="AE58">
            <v>148.1865776823516</v>
          </cell>
          <cell r="AF58">
            <v>130.5851233417137</v>
          </cell>
          <cell r="AG58">
            <v>-2.6577498962744457</v>
          </cell>
          <cell r="AH58">
            <v>-5.676801904710155</v>
          </cell>
          <cell r="AI58">
            <v>4.366533821087501</v>
          </cell>
        </row>
        <row r="59">
          <cell r="AC59">
            <v>144.9129704031399</v>
          </cell>
          <cell r="AD59">
            <v>177.63993113901157</v>
          </cell>
          <cell r="AE59">
            <v>128.8430072279581</v>
          </cell>
          <cell r="AF59">
            <v>147.11593897097134</v>
          </cell>
          <cell r="AG59">
            <v>-18.42320053043777</v>
          </cell>
          <cell r="AH59">
            <v>12.472514823214018</v>
          </cell>
          <cell r="AI59">
            <v>15.059497845787911</v>
          </cell>
        </row>
        <row r="60">
          <cell r="AC60">
            <v>175.0484731782819</v>
          </cell>
          <cell r="AD60">
            <v>179.54714498677419</v>
          </cell>
          <cell r="AE60">
            <v>151.08304672963408</v>
          </cell>
          <cell r="AF60">
            <v>162.12247902690245</v>
          </cell>
          <cell r="AG60">
            <v>-2.505565771498988</v>
          </cell>
          <cell r="AH60">
            <v>15.862419356378487</v>
          </cell>
          <cell r="AI60">
            <v>18.427683249258415</v>
          </cell>
        </row>
        <row r="61">
          <cell r="AC61">
            <v>103.39347924448062</v>
          </cell>
          <cell r="AD61">
            <v>114.42694815596583</v>
          </cell>
          <cell r="AE61">
            <v>100.16038363322946</v>
          </cell>
          <cell r="AF61">
            <v>100.54334655168668</v>
          </cell>
          <cell r="AG61">
            <v>-9.642369292630626</v>
          </cell>
          <cell r="AH61">
            <v>3.2279185581898457</v>
          </cell>
          <cell r="AI61">
            <v>-1.7556651092358713</v>
          </cell>
        </row>
        <row r="63">
          <cell r="AC63">
            <v>161.18714276851017</v>
          </cell>
          <cell r="AD63">
            <v>174.73999356504646</v>
          </cell>
          <cell r="AE63">
            <v>159.54330260902242</v>
          </cell>
          <cell r="AF63">
            <v>156.55253684102576</v>
          </cell>
          <cell r="AG63">
            <v>-7.756009669012195</v>
          </cell>
          <cell r="AH63">
            <v>1.0303410626494014</v>
          </cell>
          <cell r="AI63">
            <v>-6.750593009980885</v>
          </cell>
        </row>
        <row r="64">
          <cell r="AC64">
            <v>119.40348522683746</v>
          </cell>
          <cell r="AD64">
            <v>116.05953438942782</v>
          </cell>
          <cell r="AE64">
            <v>72.68280195190839</v>
          </cell>
          <cell r="AF64">
            <v>107.53761532873845</v>
          </cell>
          <cell r="AG64">
            <v>2.8812375088368833</v>
          </cell>
          <cell r="AH64">
            <v>64.2802451477345</v>
          </cell>
          <cell r="AI64">
            <v>36.91088711494668</v>
          </cell>
        </row>
        <row r="65">
          <cell r="AC65">
            <v>111.81193931500101</v>
          </cell>
          <cell r="AD65">
            <v>135.04695889593478</v>
          </cell>
          <cell r="AE65">
            <v>118.44259401334689</v>
          </cell>
          <cell r="AF65">
            <v>110.87484916702783</v>
          </cell>
          <cell r="AG65">
            <v>-17.205140916085593</v>
          </cell>
          <cell r="AH65">
            <v>-5.598201182252639</v>
          </cell>
          <cell r="AI65">
            <v>-11.431661302555328</v>
          </cell>
        </row>
        <row r="67">
          <cell r="AC67">
            <v>422.1239620752848</v>
          </cell>
          <cell r="AD67">
            <v>356.50642297763034</v>
          </cell>
          <cell r="AE67">
            <v>213.16684392049342</v>
          </cell>
          <cell r="AF67">
            <v>332.8240017841663</v>
          </cell>
          <cell r="AG67">
            <v>18.405710211221567</v>
          </cell>
          <cell r="AH67">
            <v>98.02514983649513</v>
          </cell>
          <cell r="AI67">
            <v>34.58760929148886</v>
          </cell>
        </row>
        <row r="68">
          <cell r="AC68">
            <v>104.44966380118268</v>
          </cell>
          <cell r="AD68">
            <v>127.11957660249466</v>
          </cell>
          <cell r="AE68">
            <v>106.80543724286531</v>
          </cell>
          <cell r="AF68">
            <v>112.30938685332848</v>
          </cell>
          <cell r="AG68">
            <v>-17.833533911304023</v>
          </cell>
          <cell r="AH68">
            <v>-2.205668084412057</v>
          </cell>
          <cell r="AI68">
            <v>-2.847693553965579</v>
          </cell>
        </row>
        <row r="83">
          <cell r="AC83">
            <v>81.9339808979693</v>
          </cell>
          <cell r="AD83">
            <v>57.34027449869473</v>
          </cell>
          <cell r="AE83">
            <v>108.88664267726169</v>
          </cell>
          <cell r="AF83">
            <v>46.44377780474727</v>
          </cell>
          <cell r="AG83">
            <v>42.89080687926322</v>
          </cell>
          <cell r="AH83">
            <v>-24.75295510688088</v>
          </cell>
          <cell r="AI83">
            <v>-18.870765103611646</v>
          </cell>
        </row>
        <row r="84">
          <cell r="AC84">
            <v>122.44705374153769</v>
          </cell>
          <cell r="AD84">
            <v>134.05379729035525</v>
          </cell>
          <cell r="AE84">
            <v>126.41314562033894</v>
          </cell>
          <cell r="AF84">
            <v>121.24256740566399</v>
          </cell>
          <cell r="AG84">
            <v>-8.658272860169573</v>
          </cell>
          <cell r="AH84">
            <v>-3.1374046261871804</v>
          </cell>
          <cell r="AI84">
            <v>4.045610852107711</v>
          </cell>
        </row>
        <row r="86">
          <cell r="AC86">
            <v>87.20336554756243</v>
          </cell>
          <cell r="AD86">
            <v>106.13552927715908</v>
          </cell>
          <cell r="AE86">
            <v>92.22864048146079</v>
          </cell>
          <cell r="AF86">
            <v>97.16303460974366</v>
          </cell>
          <cell r="AG86">
            <v>-17.83772489621056</v>
          </cell>
          <cell r="AH86">
            <v>-5.448714095388306</v>
          </cell>
          <cell r="AI86">
            <v>-4.397353657866422</v>
          </cell>
        </row>
        <row r="87">
          <cell r="AC87">
            <v>31.248145442578874</v>
          </cell>
          <cell r="AD87">
            <v>37.9345006324473</v>
          </cell>
          <cell r="AE87">
            <v>76.5516273885973</v>
          </cell>
          <cell r="AF87">
            <v>38.42332220338372</v>
          </cell>
          <cell r="AG87">
            <v>-17.62605300819289</v>
          </cell>
          <cell r="AH87">
            <v>-59.180298958303496</v>
          </cell>
          <cell r="AI87">
            <v>-53.9911569912079</v>
          </cell>
        </row>
        <row r="88">
          <cell r="AC88">
            <v>108.94216300230855</v>
          </cell>
          <cell r="AD88">
            <v>112.90197797582266</v>
          </cell>
          <cell r="AE88">
            <v>127.67578067079145</v>
          </cell>
          <cell r="AF88">
            <v>109.1850575863372</v>
          </cell>
          <cell r="AG88">
            <v>-3.5073034542956245</v>
          </cell>
          <cell r="AH88">
            <v>-14.672804481835936</v>
          </cell>
          <cell r="AI88">
            <v>-5.175163637724964</v>
          </cell>
        </row>
        <row r="89">
          <cell r="AC89">
            <v>129.73143650511437</v>
          </cell>
          <cell r="AD89">
            <v>141.14951903644283</v>
          </cell>
          <cell r="AE89">
            <v>112.45643783682786</v>
          </cell>
          <cell r="AF89">
            <v>124.58238367409305</v>
          </cell>
          <cell r="AG89">
            <v>-8.08935277234665</v>
          </cell>
          <cell r="AH89">
            <v>15.361502641006828</v>
          </cell>
          <cell r="AI89">
            <v>12.475407677046494</v>
          </cell>
        </row>
        <row r="90">
          <cell r="AC90">
            <v>135.81913939473088</v>
          </cell>
          <cell r="AD90">
            <v>153.36115096495936</v>
          </cell>
          <cell r="AE90">
            <v>128.83788909999143</v>
          </cell>
          <cell r="AF90">
            <v>140.53650839476094</v>
          </cell>
          <cell r="AG90">
            <v>-11.438367187421905</v>
          </cell>
          <cell r="AH90">
            <v>5.4186313851519925</v>
          </cell>
          <cell r="AI90">
            <v>8.95614481031011</v>
          </cell>
        </row>
        <row r="91">
          <cell r="AC91">
            <v>108.1746799967916</v>
          </cell>
          <cell r="AD91">
            <v>119.49279200893494</v>
          </cell>
          <cell r="AE91">
            <v>97.72013633011488</v>
          </cell>
          <cell r="AF91">
            <v>108.9828111581682</v>
          </cell>
          <cell r="AG91">
            <v>-9.471794760053012</v>
          </cell>
          <cell r="AH91">
            <v>10.698453828758</v>
          </cell>
          <cell r="AI91">
            <v>11.257999324821219</v>
          </cell>
        </row>
        <row r="92">
          <cell r="AC92">
            <v>138.4097384943468</v>
          </cell>
          <cell r="AD92">
            <v>150.74914669798144</v>
          </cell>
          <cell r="AE92">
            <v>132.91411303804483</v>
          </cell>
          <cell r="AF92">
            <v>135.76767230844337</v>
          </cell>
          <cell r="AG92">
            <v>-8.185391741126095</v>
          </cell>
          <cell r="AH92">
            <v>4.13471927900458</v>
          </cell>
          <cell r="AI92">
            <v>2.9295228868554</v>
          </cell>
        </row>
        <row r="93">
          <cell r="AC93">
            <v>149.4050898732147</v>
          </cell>
          <cell r="AD93">
            <v>161.57858822966924</v>
          </cell>
          <cell r="AE93">
            <v>135.8318172494985</v>
          </cell>
          <cell r="AF93">
            <v>143.30537509131452</v>
          </cell>
          <cell r="AG93">
            <v>-7.53410367662763</v>
          </cell>
          <cell r="AH93">
            <v>9.99270487472354</v>
          </cell>
          <cell r="AI93">
            <v>12.499647904141215</v>
          </cell>
        </row>
        <row r="94">
          <cell r="AC94">
            <v>105.66801002506077</v>
          </cell>
          <cell r="AD94">
            <v>99.08370754415652</v>
          </cell>
          <cell r="AE94">
            <v>102.34986215122841</v>
          </cell>
          <cell r="AF94">
            <v>88.47669477817034</v>
          </cell>
          <cell r="AG94">
            <v>6.645191872710209</v>
          </cell>
          <cell r="AH94">
            <v>3.2419661385860836</v>
          </cell>
          <cell r="AI94">
            <v>9.179987541555757</v>
          </cell>
        </row>
        <row r="95">
          <cell r="AC95">
            <v>151.4818499615359</v>
          </cell>
          <cell r="AD95">
            <v>167.64649652429776</v>
          </cell>
          <cell r="AE95">
            <v>123.1824566472855</v>
          </cell>
          <cell r="AF95">
            <v>147.76313547959185</v>
          </cell>
          <cell r="AG95">
            <v>-9.642102219785462</v>
          </cell>
          <cell r="AH95">
            <v>22.973558154698484</v>
          </cell>
          <cell r="AI95">
            <v>15.511590096549574</v>
          </cell>
        </row>
        <row r="96">
          <cell r="AC96">
            <v>143.48193792617332</v>
          </cell>
          <cell r="AD96">
            <v>141.83443603858703</v>
          </cell>
          <cell r="AE96">
            <v>128.00880349829367</v>
          </cell>
          <cell r="AF96">
            <v>133.07391173815637</v>
          </cell>
          <cell r="AG96">
            <v>1.1615669181622952</v>
          </cell>
          <cell r="AH96">
            <v>12.087554922022138</v>
          </cell>
          <cell r="AI96">
            <v>14.69199526929087</v>
          </cell>
        </row>
        <row r="97">
          <cell r="AC97">
            <v>109.94715391529992</v>
          </cell>
          <cell r="AD97">
            <v>118.90819402955124</v>
          </cell>
          <cell r="AE97">
            <v>101.23049129049282</v>
          </cell>
          <cell r="AF97">
            <v>106.35971864971319</v>
          </cell>
          <cell r="AG97">
            <v>-7.536099751060307</v>
          </cell>
          <cell r="AH97">
            <v>8.610708605368327</v>
          </cell>
          <cell r="AI97">
            <v>4.883356585285441</v>
          </cell>
        </row>
        <row r="98">
          <cell r="AC98">
            <v>74.55644708068314</v>
          </cell>
          <cell r="AD98">
            <v>124.97134898885696</v>
          </cell>
          <cell r="AE98">
            <v>54.5440871941182</v>
          </cell>
          <cell r="AF98">
            <v>85.81649555943359</v>
          </cell>
          <cell r="AG98">
            <v>-40.341168048581316</v>
          </cell>
          <cell r="AH98">
            <v>36.6902462137509</v>
          </cell>
          <cell r="AI98">
            <v>3.410783767627472</v>
          </cell>
        </row>
        <row r="99">
          <cell r="AC99">
            <v>155.96347293705801</v>
          </cell>
          <cell r="AD99">
            <v>165.00005936758117</v>
          </cell>
          <cell r="AE99">
            <v>139.79641762326335</v>
          </cell>
          <cell r="AF99">
            <v>154.1006747796155</v>
          </cell>
          <cell r="AG99">
            <v>-5.476717078259819</v>
          </cell>
          <cell r="AH99">
            <v>11.564713594709685</v>
          </cell>
          <cell r="AI99">
            <v>11.728602801873668</v>
          </cell>
        </row>
        <row r="100">
          <cell r="AC100">
            <v>99.37198403594921</v>
          </cell>
          <cell r="AD100">
            <v>102.56148300781199</v>
          </cell>
          <cell r="AE100">
            <v>77.28762270344639</v>
          </cell>
          <cell r="AF100">
            <v>91.3775600436392</v>
          </cell>
          <cell r="AG100">
            <v>-3.1098409249989443</v>
          </cell>
          <cell r="AH100">
            <v>28.574253625630075</v>
          </cell>
          <cell r="AI100">
            <v>14.656346151360571</v>
          </cell>
        </row>
        <row r="101">
          <cell r="AC101">
            <v>102.66240250844069</v>
          </cell>
          <cell r="AD101">
            <v>120.48782501700872</v>
          </cell>
          <cell r="AE101">
            <v>116.26716717158472</v>
          </cell>
          <cell r="AF101">
            <v>102.68566191573217</v>
          </cell>
          <cell r="AG101">
            <v>-14.794376532277589</v>
          </cell>
          <cell r="AH101">
            <v>-11.701295382097328</v>
          </cell>
          <cell r="AI101">
            <v>-17.780295693081005</v>
          </cell>
        </row>
        <row r="102">
          <cell r="AC102">
            <v>157.0980580097685</v>
          </cell>
          <cell r="AD102">
            <v>151.454046728949</v>
          </cell>
          <cell r="AE102">
            <v>128.2100306284481</v>
          </cell>
          <cell r="AF102">
            <v>141.16160790306216</v>
          </cell>
          <cell r="AG102">
            <v>3.726550331745401</v>
          </cell>
          <cell r="AH102">
            <v>22.53179976614913</v>
          </cell>
          <cell r="AI102">
            <v>14.973508256326975</v>
          </cell>
        </row>
        <row r="103">
          <cell r="AC103">
            <v>112.63659334235263</v>
          </cell>
          <cell r="AD103">
            <v>114.51156037104107</v>
          </cell>
          <cell r="AE103">
            <v>176.94698327913795</v>
          </cell>
          <cell r="AF103">
            <v>116.89026062455306</v>
          </cell>
          <cell r="AG103">
            <v>-1.6373604748840775</v>
          </cell>
          <cell r="AH103">
            <v>-36.34443986837243</v>
          </cell>
          <cell r="AI103">
            <v>-35.928334996711605</v>
          </cell>
        </row>
        <row r="104">
          <cell r="AC104">
            <v>91.06017017515568</v>
          </cell>
          <cell r="AD104">
            <v>106.5352762813349</v>
          </cell>
          <cell r="AE104">
            <v>93.937091383679</v>
          </cell>
          <cell r="AF104">
            <v>92.99430151358553</v>
          </cell>
          <cell r="AG104">
            <v>-14.525804640814998</v>
          </cell>
          <cell r="AH104">
            <v>-3.062604096152774</v>
          </cell>
          <cell r="AI104">
            <v>-2.8874188892214847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row r="72">
          <cell r="D72">
            <v>79.1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5">
          <cell r="AC15">
            <v>94.53000872321064</v>
          </cell>
          <cell r="AD15">
            <v>116.96958593636315</v>
          </cell>
          <cell r="AE15">
            <v>98.8</v>
          </cell>
          <cell r="AF15">
            <v>102.7508389135627</v>
          </cell>
          <cell r="AG15">
            <v>-19.184112719147922</v>
          </cell>
          <cell r="AH15">
            <v>-4.321853519017566</v>
          </cell>
          <cell r="AI15">
            <v>-7.627317364212</v>
          </cell>
        </row>
        <row r="18">
          <cell r="AC18">
            <v>124.56252631235414</v>
          </cell>
          <cell r="AD18">
            <v>127.9781915793738</v>
          </cell>
          <cell r="AE18">
            <v>106.3</v>
          </cell>
          <cell r="AF18">
            <v>116.1342772251892</v>
          </cell>
          <cell r="AG18">
            <v>-2.668943219830717</v>
          </cell>
          <cell r="AH18">
            <v>17.180175270323744</v>
          </cell>
          <cell r="AI18">
            <v>17.282799611839856</v>
          </cell>
        </row>
        <row r="19">
          <cell r="AC19">
            <v>163.46384936214162</v>
          </cell>
          <cell r="AD19">
            <v>167.72836383685913</v>
          </cell>
          <cell r="AE19">
            <v>141.9</v>
          </cell>
          <cell r="AF19">
            <v>169.70573979391781</v>
          </cell>
          <cell r="AG19">
            <v>-2.5425124154107843</v>
          </cell>
          <cell r="AH19">
            <v>15.196511178394369</v>
          </cell>
          <cell r="AI19">
            <v>11.876282854451723</v>
          </cell>
        </row>
        <row r="20">
          <cell r="AC20">
            <v>161.37914055586887</v>
          </cell>
          <cell r="AD20">
            <v>172.09171923141696</v>
          </cell>
          <cell r="AE20">
            <v>166.1</v>
          </cell>
          <cell r="AF20">
            <v>160.63900670437533</v>
          </cell>
          <cell r="AG20">
            <v>-6.224923966935654</v>
          </cell>
          <cell r="AH20">
            <v>-2.8421790753348115</v>
          </cell>
          <cell r="AI20">
            <v>1.0716976222544774</v>
          </cell>
        </row>
        <row r="21">
          <cell r="AC21">
            <v>151.03822649556312</v>
          </cell>
          <cell r="AD21">
            <v>182.55087175816215</v>
          </cell>
          <cell r="AE21">
            <v>117.2</v>
          </cell>
          <cell r="AF21">
            <v>148.5064672745538</v>
          </cell>
          <cell r="AG21">
            <v>-17.262391003175278</v>
          </cell>
          <cell r="AH21">
            <v>28.872206907477064</v>
          </cell>
          <cell r="AI21">
            <v>26.882467731819727</v>
          </cell>
        </row>
        <row r="22">
          <cell r="AC22">
            <v>149.9510741069675</v>
          </cell>
          <cell r="AD22">
            <v>158.11584771661563</v>
          </cell>
          <cell r="AE22">
            <v>133.1</v>
          </cell>
          <cell r="AF22">
            <v>141.4386340929862</v>
          </cell>
          <cell r="AG22">
            <v>-5.163792072431295</v>
          </cell>
          <cell r="AH22">
            <v>12.660461387654022</v>
          </cell>
          <cell r="AI22">
            <v>12.761902350658767</v>
          </cell>
        </row>
        <row r="23">
          <cell r="AC23">
            <v>103.7659956875266</v>
          </cell>
          <cell r="AD23">
            <v>107.34456250072859</v>
          </cell>
          <cell r="AE23">
            <v>97.3</v>
          </cell>
          <cell r="AF23">
            <v>97.77256700506871</v>
          </cell>
          <cell r="AG23">
            <v>-3.3337196871780987</v>
          </cell>
          <cell r="AH23">
            <v>6.645422083788901</v>
          </cell>
          <cell r="AI23">
            <v>16.86201888981781</v>
          </cell>
        </row>
        <row r="24">
          <cell r="AC24">
            <v>119.31869237329529</v>
          </cell>
          <cell r="AD24">
            <v>221.90909464488448</v>
          </cell>
          <cell r="AE24">
            <v>111.3</v>
          </cell>
          <cell r="AF24">
            <v>147.92267405856234</v>
          </cell>
          <cell r="AG24">
            <v>-46.23082367839048</v>
          </cell>
          <cell r="AH24">
            <v>7.204575357857408</v>
          </cell>
          <cell r="AI24">
            <v>37.662697456580375</v>
          </cell>
        </row>
        <row r="25">
          <cell r="AC25">
            <v>136.7214411541912</v>
          </cell>
          <cell r="AD25">
            <v>136.53503933249468</v>
          </cell>
          <cell r="AE25">
            <v>126.6</v>
          </cell>
          <cell r="AF25">
            <v>127.2961179969702</v>
          </cell>
          <cell r="AG25">
            <v>0.13652306587952337</v>
          </cell>
          <cell r="AH25">
            <v>7.9948192371178655</v>
          </cell>
          <cell r="AI25">
            <v>9.375727936882354</v>
          </cell>
        </row>
        <row r="26">
          <cell r="AC26">
            <v>110.96881457919051</v>
          </cell>
          <cell r="AD26">
            <v>116.71796149495108</v>
          </cell>
          <cell r="AE26">
            <v>109</v>
          </cell>
          <cell r="AF26">
            <v>101.25844972759944</v>
          </cell>
          <cell r="AG26">
            <v>-4.925674542396176</v>
          </cell>
          <cell r="AH26">
            <v>1.8062519075142267</v>
          </cell>
          <cell r="AI26">
            <v>-1.8401217753125472</v>
          </cell>
        </row>
        <row r="28">
          <cell r="AC28">
            <v>176.8733443238411</v>
          </cell>
          <cell r="AD28">
            <v>190.42127123323894</v>
          </cell>
          <cell r="AE28">
            <v>163.8</v>
          </cell>
          <cell r="AF28">
            <v>176.61329924528508</v>
          </cell>
          <cell r="AG28">
            <v>-7.11471298435118</v>
          </cell>
          <cell r="AH28">
            <v>7.98128469098968</v>
          </cell>
          <cell r="AI28">
            <v>-0.34767398442844283</v>
          </cell>
        </row>
        <row r="29">
          <cell r="AC29">
            <v>74.01320378959305</v>
          </cell>
          <cell r="AD29">
            <v>87.07264044125498</v>
          </cell>
          <cell r="AE29">
            <v>76.8</v>
          </cell>
          <cell r="AF29">
            <v>74.96764460297031</v>
          </cell>
          <cell r="AG29">
            <v>-14.998323911484798</v>
          </cell>
          <cell r="AH29">
            <v>-3.62864089896738</v>
          </cell>
          <cell r="AI29">
            <v>-0.45837797955953813</v>
          </cell>
        </row>
        <row r="30">
          <cell r="AC30">
            <v>98.89706829709611</v>
          </cell>
          <cell r="AD30">
            <v>110.35650787345021</v>
          </cell>
          <cell r="AE30">
            <v>101.7</v>
          </cell>
          <cell r="AF30">
            <v>101.25178171374928</v>
          </cell>
          <cell r="AG30">
            <v>-10.384017940740797</v>
          </cell>
          <cell r="AH30">
            <v>-2.756078370603629</v>
          </cell>
          <cell r="AI30">
            <v>-11.761934297352376</v>
          </cell>
        </row>
        <row r="32">
          <cell r="AC32">
            <v>118.1283076423945</v>
          </cell>
          <cell r="AD32">
            <v>108.71171837551256</v>
          </cell>
          <cell r="AE32">
            <v>152.4</v>
          </cell>
          <cell r="AF32">
            <v>139.79520827701717</v>
          </cell>
          <cell r="AG32">
            <v>8.66198180618865</v>
          </cell>
          <cell r="AH32">
            <v>-22.487987111289698</v>
          </cell>
          <cell r="AI32">
            <v>0.29047501570162576</v>
          </cell>
        </row>
        <row r="33">
          <cell r="AC33">
            <v>67.46485981817065</v>
          </cell>
          <cell r="AD33">
            <v>80.84243320388335</v>
          </cell>
          <cell r="AE33">
            <v>65.4</v>
          </cell>
          <cell r="AF33">
            <v>70.45044716989702</v>
          </cell>
          <cell r="AG33">
            <v>-16.547712451918244</v>
          </cell>
          <cell r="AH33">
            <v>3.1572780094352386</v>
          </cell>
          <cell r="AI33">
            <v>-3.133739085126087</v>
          </cell>
        </row>
        <row r="50">
          <cell r="AC50">
            <v>72.18638680170562</v>
          </cell>
          <cell r="AD50">
            <v>106.48206002916636</v>
          </cell>
          <cell r="AE50">
            <v>116.3</v>
          </cell>
          <cell r="AF50">
            <v>97.01589557041567</v>
          </cell>
          <cell r="AG50">
            <v>-32.20793551333141</v>
          </cell>
          <cell r="AH50">
            <v>-37.930879792170565</v>
          </cell>
          <cell r="AI50">
            <v>-16.73867436034312</v>
          </cell>
        </row>
        <row r="53">
          <cell r="AC53">
            <v>215.64307100226864</v>
          </cell>
          <cell r="AD53">
            <v>232.17129472044365</v>
          </cell>
          <cell r="AE53">
            <v>190.6</v>
          </cell>
          <cell r="AF53">
            <v>204.97067133660573</v>
          </cell>
          <cell r="AG53">
            <v>-7.1189781398585765</v>
          </cell>
          <cell r="AH53">
            <v>13.139071879469386</v>
          </cell>
          <cell r="AI53">
            <v>10.120954608237335</v>
          </cell>
        </row>
        <row r="54">
          <cell r="AC54">
            <v>127.55572863100153</v>
          </cell>
          <cell r="AD54">
            <v>118.59597138749653</v>
          </cell>
          <cell r="AE54">
            <v>80.3</v>
          </cell>
          <cell r="AF54">
            <v>120.23513946359171</v>
          </cell>
          <cell r="AG54">
            <v>7.55485800966222</v>
          </cell>
          <cell r="AH54">
            <v>58.84897712453491</v>
          </cell>
          <cell r="AI54">
            <v>20.262637306206695</v>
          </cell>
        </row>
        <row r="55">
          <cell r="AC55">
            <v>302.1094133987953</v>
          </cell>
          <cell r="AD55">
            <v>354.10500404506496</v>
          </cell>
          <cell r="AE55">
            <v>410.1</v>
          </cell>
          <cell r="AF55">
            <v>298.4242243080685</v>
          </cell>
          <cell r="AG55">
            <v>-14.683664464581376</v>
          </cell>
          <cell r="AH55">
            <v>-26.332744843015046</v>
          </cell>
          <cell r="AI55">
            <v>-25.866476737502698</v>
          </cell>
        </row>
        <row r="56">
          <cell r="AC56">
            <v>114.29713515878883</v>
          </cell>
          <cell r="AD56">
            <v>152.65238685950519</v>
          </cell>
          <cell r="AE56">
            <v>133.3</v>
          </cell>
          <cell r="AF56">
            <v>130.1473251575895</v>
          </cell>
          <cell r="AG56">
            <v>-25.12587748530713</v>
          </cell>
          <cell r="AH56">
            <v>-14.255712559048144</v>
          </cell>
          <cell r="AI56">
            <v>-13.955461381806698</v>
          </cell>
        </row>
        <row r="57">
          <cell r="AC57">
            <v>244.40195993142572</v>
          </cell>
          <cell r="AD57">
            <v>301.2203797735155</v>
          </cell>
          <cell r="AE57">
            <v>196.5</v>
          </cell>
          <cell r="AF57">
            <v>243.06363957617842</v>
          </cell>
          <cell r="AG57">
            <v>-18.862740922380805</v>
          </cell>
          <cell r="AH57">
            <v>24.377587751361688</v>
          </cell>
          <cell r="AI57">
            <v>15.400565067236927</v>
          </cell>
        </row>
        <row r="58">
          <cell r="AC58">
            <v>129.12131716167795</v>
          </cell>
          <cell r="AD58">
            <v>135.3666160062295</v>
          </cell>
          <cell r="AE58">
            <v>130</v>
          </cell>
          <cell r="AF58">
            <v>126.00114341785955</v>
          </cell>
          <cell r="AG58">
            <v>-4.613618208690491</v>
          </cell>
          <cell r="AH58">
            <v>-0.6759098756323458</v>
          </cell>
          <cell r="AI58">
            <v>11.291392385156874</v>
          </cell>
        </row>
        <row r="59">
          <cell r="AC59">
            <v>160.76530302006714</v>
          </cell>
          <cell r="AD59">
            <v>165.6241558616247</v>
          </cell>
          <cell r="AE59">
            <v>149</v>
          </cell>
          <cell r="AF59">
            <v>151.9684867753208</v>
          </cell>
          <cell r="AG59">
            <v>-2.933661950625745</v>
          </cell>
          <cell r="AH59">
            <v>7.89617652353499</v>
          </cell>
          <cell r="AI59">
            <v>21.170446135537436</v>
          </cell>
        </row>
        <row r="60">
          <cell r="AC60">
            <v>175.66614944480534</v>
          </cell>
          <cell r="AD60">
            <v>195.42197385179213</v>
          </cell>
          <cell r="AE60">
            <v>140.9</v>
          </cell>
          <cell r="AF60">
            <v>167.1536537253283</v>
          </cell>
          <cell r="AG60">
            <v>-10.109315763011171</v>
          </cell>
          <cell r="AH60">
            <v>24.67434311199811</v>
          </cell>
          <cell r="AI60">
            <v>21.07940818098228</v>
          </cell>
        </row>
        <row r="61">
          <cell r="AC61">
            <v>95.04895350994545</v>
          </cell>
          <cell r="AD61">
            <v>135.38496238835813</v>
          </cell>
          <cell r="AE61">
            <v>102</v>
          </cell>
          <cell r="AF61">
            <v>103.20461901069149</v>
          </cell>
          <cell r="AG61">
            <v>-29.793566557788704</v>
          </cell>
          <cell r="AH61">
            <v>-6.814751460837796</v>
          </cell>
          <cell r="AI61">
            <v>13.080504832632766</v>
          </cell>
        </row>
        <row r="63">
          <cell r="AC63">
            <v>216.13403053218948</v>
          </cell>
          <cell r="AD63">
            <v>161.80852959066195</v>
          </cell>
          <cell r="AE63">
            <v>201.8</v>
          </cell>
          <cell r="AF63">
            <v>200.3453470965973</v>
          </cell>
          <cell r="AG63">
            <v>33.573941422592775</v>
          </cell>
          <cell r="AH63">
            <v>7.103087478785665</v>
          </cell>
          <cell r="AI63">
            <v>-1.1207595372966457</v>
          </cell>
        </row>
        <row r="64">
          <cell r="AC64">
            <v>162.20758058530637</v>
          </cell>
          <cell r="AD64">
            <v>200.30076955455377</v>
          </cell>
          <cell r="AE64">
            <v>155.3</v>
          </cell>
          <cell r="AF64">
            <v>167.28778717840711</v>
          </cell>
          <cell r="AG64">
            <v>-19.017994316228705</v>
          </cell>
          <cell r="AH64">
            <v>4.44789477482702</v>
          </cell>
          <cell r="AI64">
            <v>19.05286982827297</v>
          </cell>
        </row>
        <row r="65">
          <cell r="AC65">
            <v>94.83509575594343</v>
          </cell>
          <cell r="AD65">
            <v>104.09918253788855</v>
          </cell>
          <cell r="AE65">
            <v>84.7</v>
          </cell>
          <cell r="AF65">
            <v>97.05203992956321</v>
          </cell>
          <cell r="AG65">
            <v>-8.899288693812089</v>
          </cell>
          <cell r="AH65">
            <v>11.965874564277952</v>
          </cell>
          <cell r="AI65">
            <v>0.11683258831965772</v>
          </cell>
        </row>
        <row r="67">
          <cell r="AC67">
            <v>134.5284548178417</v>
          </cell>
          <cell r="AD67">
            <v>112.4876541520324</v>
          </cell>
          <cell r="AE67">
            <v>694.6</v>
          </cell>
          <cell r="AF67">
            <v>260.88877484403105</v>
          </cell>
          <cell r="AG67">
            <v>19.59397307372069</v>
          </cell>
          <cell r="AH67">
            <v>-80.63224088427272</v>
          </cell>
          <cell r="AI67">
            <v>-44.11261105899545</v>
          </cell>
        </row>
        <row r="68">
          <cell r="AC68">
            <v>37.74264542291432</v>
          </cell>
          <cell r="AD68">
            <v>54.4255121663266</v>
          </cell>
          <cell r="AE68">
            <v>56.9</v>
          </cell>
          <cell r="AF68">
            <v>44.71957718255115</v>
          </cell>
          <cell r="AG68">
            <v>-30.65265916548245</v>
          </cell>
          <cell r="AH68">
            <v>-33.668461471152334</v>
          </cell>
          <cell r="AI68">
            <v>-22.818419859610774</v>
          </cell>
        </row>
        <row r="86">
          <cell r="AC86">
            <v>88.76114240295719</v>
          </cell>
          <cell r="AD86">
            <v>114.26182730251475</v>
          </cell>
          <cell r="AE86">
            <v>103.3</v>
          </cell>
          <cell r="AF86">
            <v>101.27014246191742</v>
          </cell>
          <cell r="AG86">
            <v>-22.317763947571947</v>
          </cell>
          <cell r="AH86">
            <v>-14.074402320467383</v>
          </cell>
          <cell r="AI86">
            <v>-10.063168620226113</v>
          </cell>
        </row>
        <row r="87">
          <cell r="AC87">
            <v>63.227162433356945</v>
          </cell>
          <cell r="AD87">
            <v>62.06863813756072</v>
          </cell>
          <cell r="AE87">
            <v>144</v>
          </cell>
          <cell r="AF87">
            <v>64.54576449640561</v>
          </cell>
          <cell r="AG87">
            <v>1.8665212103230404</v>
          </cell>
          <cell r="AH87">
            <v>-56.0922483101688</v>
          </cell>
          <cell r="AI87">
            <v>-48.88289130385732</v>
          </cell>
        </row>
        <row r="88">
          <cell r="AC88">
            <v>108.46945778984806</v>
          </cell>
          <cell r="AD88">
            <v>116.20401809038047</v>
          </cell>
          <cell r="AE88">
            <v>118.6</v>
          </cell>
          <cell r="AF88">
            <v>110.32811421420251</v>
          </cell>
          <cell r="AG88">
            <v>-6.656017948120062</v>
          </cell>
          <cell r="AH88">
            <v>-8.541772521207362</v>
          </cell>
          <cell r="AI88">
            <v>-0.8923645931183827</v>
          </cell>
        </row>
        <row r="89">
          <cell r="AC89">
            <v>147.2116763277612</v>
          </cell>
          <cell r="AD89">
            <v>153.8880632401086</v>
          </cell>
          <cell r="AE89">
            <v>127.2</v>
          </cell>
          <cell r="AF89">
            <v>138.22537059690345</v>
          </cell>
          <cell r="AG89">
            <v>-4.338469645907725</v>
          </cell>
          <cell r="AH89">
            <v>15.732449943208497</v>
          </cell>
          <cell r="AI89">
            <v>14.565281803108391</v>
          </cell>
        </row>
        <row r="90">
          <cell r="AC90">
            <v>150.8251330139131</v>
          </cell>
          <cell r="AD90">
            <v>150.43505080403713</v>
          </cell>
          <cell r="AE90">
            <v>120.2</v>
          </cell>
          <cell r="AF90">
            <v>152.29338646093754</v>
          </cell>
          <cell r="AG90">
            <v>0.25930274081145327</v>
          </cell>
          <cell r="AH90">
            <v>25.47848004485283</v>
          </cell>
          <cell r="AI90">
            <v>14.096096641287408</v>
          </cell>
        </row>
        <row r="91">
          <cell r="AC91">
            <v>166.60291341340096</v>
          </cell>
          <cell r="AD91">
            <v>178.8478779421573</v>
          </cell>
          <cell r="AE91">
            <v>175.2</v>
          </cell>
          <cell r="AF91">
            <v>165.75346193292563</v>
          </cell>
          <cell r="AG91">
            <v>-6.846580831513473</v>
          </cell>
          <cell r="AH91">
            <v>-4.907012891894426</v>
          </cell>
          <cell r="AI91">
            <v>-1.331411584746412</v>
          </cell>
        </row>
        <row r="92">
          <cell r="AC92">
            <v>139.3443354187232</v>
          </cell>
          <cell r="AD92">
            <v>173.0348336348175</v>
          </cell>
          <cell r="AE92">
            <v>122.3</v>
          </cell>
          <cell r="AF92">
            <v>142.66315123589385</v>
          </cell>
          <cell r="AG92">
            <v>-19.470356059749577</v>
          </cell>
          <cell r="AH92">
            <v>13.936496662897145</v>
          </cell>
          <cell r="AI92">
            <v>11.518379020022534</v>
          </cell>
        </row>
        <row r="93">
          <cell r="AC93">
            <v>166.6559770606962</v>
          </cell>
          <cell r="AD93">
            <v>183.42579901478106</v>
          </cell>
          <cell r="AE93">
            <v>144.3</v>
          </cell>
          <cell r="AF93">
            <v>159.41237610144643</v>
          </cell>
          <cell r="AG93">
            <v>-9.14256448338192</v>
          </cell>
          <cell r="AH93">
            <v>15.492707595770046</v>
          </cell>
          <cell r="AI93">
            <v>13.478621235498158</v>
          </cell>
        </row>
        <row r="94">
          <cell r="AC94">
            <v>109.45542891230153</v>
          </cell>
          <cell r="AD94">
            <v>113.63237874390994</v>
          </cell>
          <cell r="AE94">
            <v>104.6</v>
          </cell>
          <cell r="AF94">
            <v>104.10672453629124</v>
          </cell>
          <cell r="AG94">
            <v>-3.675844752860348</v>
          </cell>
          <cell r="AH94">
            <v>4.641901445794965</v>
          </cell>
          <cell r="AI94">
            <v>15.287358929091178</v>
          </cell>
        </row>
        <row r="95">
          <cell r="AC95">
            <v>133.5903574571025</v>
          </cell>
          <cell r="AD95">
            <v>202.52802135895087</v>
          </cell>
          <cell r="AE95">
            <v>124.3</v>
          </cell>
          <cell r="AF95">
            <v>149.31580324772756</v>
          </cell>
          <cell r="AG95">
            <v>-34.038580656286854</v>
          </cell>
          <cell r="AH95">
            <v>7.474141156156478</v>
          </cell>
          <cell r="AI95">
            <v>31.38369495466859</v>
          </cell>
        </row>
        <row r="96">
          <cell r="AC96">
            <v>143.27421286329997</v>
          </cell>
          <cell r="AD96">
            <v>146.44325679265077</v>
          </cell>
          <cell r="AE96">
            <v>129</v>
          </cell>
          <cell r="AF96">
            <v>134.00248052988957</v>
          </cell>
          <cell r="AG96">
            <v>-2.164008093481464</v>
          </cell>
          <cell r="AH96">
            <v>11.065281289379818</v>
          </cell>
          <cell r="AI96">
            <v>11.641384777221308</v>
          </cell>
        </row>
        <row r="97">
          <cell r="AC97">
            <v>106.61303611786681</v>
          </cell>
          <cell r="AD97">
            <v>121.82537542605169</v>
          </cell>
          <cell r="AE97">
            <v>107.1</v>
          </cell>
          <cell r="AF97">
            <v>101.79093440851995</v>
          </cell>
          <cell r="AG97">
            <v>-12.48700384052484</v>
          </cell>
          <cell r="AH97">
            <v>-0.45468149592267215</v>
          </cell>
          <cell r="AI97">
            <v>1.8825511143223648</v>
          </cell>
        </row>
        <row r="98">
          <cell r="AC98">
            <v>89.87056202289429</v>
          </cell>
          <cell r="AD98">
            <v>154.3210905799008</v>
          </cell>
          <cell r="AE98">
            <v>61.6</v>
          </cell>
          <cell r="AF98">
            <v>104.77375482538133</v>
          </cell>
          <cell r="AG98">
            <v>-41.763914650173376</v>
          </cell>
          <cell r="AH98">
            <v>45.89376951768553</v>
          </cell>
          <cell r="AI98">
            <v>7.478621878763982</v>
          </cell>
        </row>
        <row r="99">
          <cell r="AC99">
            <v>181.4384149962012</v>
          </cell>
          <cell r="AD99">
            <v>187.09429963528507</v>
          </cell>
          <cell r="AE99">
            <v>168.2</v>
          </cell>
          <cell r="AF99">
            <v>179.37276389197598</v>
          </cell>
          <cell r="AG99">
            <v>-3.0230128069691298</v>
          </cell>
          <cell r="AH99">
            <v>7.870639117836632</v>
          </cell>
          <cell r="AI99">
            <v>-0.45714546968438186</v>
          </cell>
        </row>
        <row r="100">
          <cell r="AC100">
            <v>103.09517543108065</v>
          </cell>
          <cell r="AD100">
            <v>124.40945668203487</v>
          </cell>
          <cell r="AE100">
            <v>102.7</v>
          </cell>
          <cell r="AF100">
            <v>105.41008170455478</v>
          </cell>
          <cell r="AG100">
            <v>-17.13236422648253</v>
          </cell>
          <cell r="AH100">
            <v>0.3847862035838802</v>
          </cell>
          <cell r="AI100">
            <v>8.881179148789379</v>
          </cell>
        </row>
        <row r="101">
          <cell r="AC101">
            <v>97.03692243614212</v>
          </cell>
          <cell r="AD101">
            <v>107.49101881976868</v>
          </cell>
          <cell r="AE101">
            <v>93.9</v>
          </cell>
          <cell r="AF101">
            <v>99.3285455966944</v>
          </cell>
          <cell r="AG101">
            <v>-9.725553351722395</v>
          </cell>
          <cell r="AH101">
            <v>3.340705469799909</v>
          </cell>
          <cell r="AI101">
            <v>-6.788232743307283</v>
          </cell>
        </row>
        <row r="102">
          <cell r="AC102">
            <v>143.73407792800336</v>
          </cell>
          <cell r="AD102">
            <v>153.14236313354098</v>
          </cell>
          <cell r="AE102">
            <v>129.9</v>
          </cell>
          <cell r="AF102">
            <v>139.85271840262905</v>
          </cell>
          <cell r="AG102">
            <v>-6.143489634761315</v>
          </cell>
          <cell r="AH102">
            <v>10.649790552735451</v>
          </cell>
          <cell r="AI102">
            <v>11.738427659393876</v>
          </cell>
        </row>
        <row r="103">
          <cell r="AC103">
            <v>118.76373766227677</v>
          </cell>
          <cell r="AD103">
            <v>108.85801845924541</v>
          </cell>
          <cell r="AE103">
            <v>173.4</v>
          </cell>
          <cell r="AF103">
            <v>144.48702518283358</v>
          </cell>
          <cell r="AG103">
            <v>9.099668856033684</v>
          </cell>
          <cell r="AH103">
            <v>-31.508801809528972</v>
          </cell>
          <cell r="AI103">
            <v>-4.988699548581178</v>
          </cell>
        </row>
        <row r="104">
          <cell r="AC104">
            <v>64.74839151114396</v>
          </cell>
          <cell r="AD104">
            <v>78.42805290880582</v>
          </cell>
          <cell r="AE104">
            <v>64.6</v>
          </cell>
          <cell r="AF104">
            <v>68.09876866102137</v>
          </cell>
          <cell r="AG104">
            <v>-17.442306534841848</v>
          </cell>
          <cell r="AH104">
            <v>0.22970822158509285</v>
          </cell>
          <cell r="AI104">
            <v>-4.572901597427842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5">
          <cell r="AC15">
            <v>96.12892028556243</v>
          </cell>
          <cell r="AD15">
            <v>119.22614483571155</v>
          </cell>
          <cell r="AE15">
            <v>100.99428085952975</v>
          </cell>
          <cell r="AF15">
            <v>104.63122054997973</v>
          </cell>
          <cell r="AG15">
            <v>-19.372617123514388</v>
          </cell>
          <cell r="AH15">
            <v>-4.817461476590365</v>
          </cell>
          <cell r="AI15">
            <v>-7.893893072720995</v>
          </cell>
        </row>
        <row r="18">
          <cell r="AC18">
            <v>117.39114680643969</v>
          </cell>
          <cell r="AD18">
            <v>120.46173977698693</v>
          </cell>
          <cell r="AE18">
            <v>102.30815440007677</v>
          </cell>
          <cell r="AF18">
            <v>109.50907237057585</v>
          </cell>
          <cell r="AG18">
            <v>-2.549019278844789</v>
          </cell>
          <cell r="AH18">
            <v>14.74270794425708</v>
          </cell>
          <cell r="AI18">
            <v>14.636729009365359</v>
          </cell>
        </row>
        <row r="19">
          <cell r="AC19">
            <v>149.68990496429768</v>
          </cell>
          <cell r="AD19">
            <v>158.65618870899493</v>
          </cell>
          <cell r="AE19">
            <v>139.09738756126805</v>
          </cell>
          <cell r="AF19">
            <v>157.83181073517648</v>
          </cell>
          <cell r="AG19">
            <v>-5.651392370922945</v>
          </cell>
          <cell r="AH19">
            <v>7.615180693716451</v>
          </cell>
          <cell r="AI19">
            <v>7.772287201379156</v>
          </cell>
        </row>
        <row r="20">
          <cell r="AC20">
            <v>160.3655195169526</v>
          </cell>
          <cell r="AD20">
            <v>170.31668359065847</v>
          </cell>
          <cell r="AE20">
            <v>168.08211207966633</v>
          </cell>
          <cell r="AF20">
            <v>159.79585850809383</v>
          </cell>
          <cell r="AG20">
            <v>-5.842741805390394</v>
          </cell>
          <cell r="AH20">
            <v>-4.590965967310244</v>
          </cell>
          <cell r="AI20">
            <v>-0.6680338064718097</v>
          </cell>
        </row>
        <row r="21">
          <cell r="AC21">
            <v>149.04462002204372</v>
          </cell>
          <cell r="AD21">
            <v>178.74871191940696</v>
          </cell>
          <cell r="AE21">
            <v>120.05542763405792</v>
          </cell>
          <cell r="AF21">
            <v>146.69869463102458</v>
          </cell>
          <cell r="AG21">
            <v>-16.617793537307293</v>
          </cell>
          <cell r="AH21">
            <v>24.146507125315505</v>
          </cell>
          <cell r="AI21">
            <v>23.210097875246877</v>
          </cell>
        </row>
        <row r="22">
          <cell r="AC22">
            <v>152.09161911855475</v>
          </cell>
          <cell r="AD22">
            <v>159.62763809794816</v>
          </cell>
          <cell r="AE22">
            <v>136.21358725497478</v>
          </cell>
          <cell r="AF22">
            <v>142.88906157849584</v>
          </cell>
          <cell r="AG22">
            <v>-4.72099886284685</v>
          </cell>
          <cell r="AH22">
            <v>11.656716619508945</v>
          </cell>
          <cell r="AI22">
            <v>11.498458200190171</v>
          </cell>
        </row>
        <row r="23">
          <cell r="AC23">
            <v>104.25048599957576</v>
          </cell>
          <cell r="AD23">
            <v>107.32237845761894</v>
          </cell>
          <cell r="AE23">
            <v>96.52115892975371</v>
          </cell>
          <cell r="AF23">
            <v>98.0354458299705</v>
          </cell>
          <cell r="AG23">
            <v>-2.862303745212146</v>
          </cell>
          <cell r="AH23">
            <v>8.007909514894353</v>
          </cell>
          <cell r="AI23">
            <v>16.77101721929001</v>
          </cell>
        </row>
        <row r="24">
          <cell r="AC24">
            <v>128.76590087732944</v>
          </cell>
          <cell r="AD24">
            <v>237.66862765003327</v>
          </cell>
          <cell r="AE24">
            <v>114.02189778269755</v>
          </cell>
          <cell r="AF24">
            <v>156.2083026459494</v>
          </cell>
          <cell r="AG24">
            <v>-45.82124609776556</v>
          </cell>
          <cell r="AH24">
            <v>12.930852214660515</v>
          </cell>
          <cell r="AI24">
            <v>42.81187153154361</v>
          </cell>
        </row>
        <row r="25">
          <cell r="AC25">
            <v>139.1016972787022</v>
          </cell>
          <cell r="AD25">
            <v>137.946973006404</v>
          </cell>
          <cell r="AE25">
            <v>128.86306892107433</v>
          </cell>
          <cell r="AF25">
            <v>128.68052666426073</v>
          </cell>
          <cell r="AG25">
            <v>0.837078369414169</v>
          </cell>
          <cell r="AH25">
            <v>7.945355052733378</v>
          </cell>
          <cell r="AI25">
            <v>8.73727598357795</v>
          </cell>
        </row>
        <row r="26">
          <cell r="AC26">
            <v>115.99387154921979</v>
          </cell>
          <cell r="AD26">
            <v>121.7769577414189</v>
          </cell>
          <cell r="AE26">
            <v>113.11793041875981</v>
          </cell>
          <cell r="AF26">
            <v>105.73587264351161</v>
          </cell>
          <cell r="AG26">
            <v>-4.748916625490767</v>
          </cell>
          <cell r="AH26">
            <v>2.542427287887353</v>
          </cell>
          <cell r="AI26">
            <v>-1.0468535656259434</v>
          </cell>
        </row>
        <row r="28">
          <cell r="AC28">
            <v>176.31488159941088</v>
          </cell>
          <cell r="AD28">
            <v>189.5607943593001</v>
          </cell>
          <cell r="AE28">
            <v>162.1409038554209</v>
          </cell>
          <cell r="AF28">
            <v>175.83732271232657</v>
          </cell>
          <cell r="AG28">
            <v>-6.987685826417493</v>
          </cell>
          <cell r="AH28">
            <v>8.74176559212273</v>
          </cell>
          <cell r="AI28">
            <v>-0.3388797493597739</v>
          </cell>
        </row>
        <row r="29">
          <cell r="AC29">
            <v>63.711180751910724</v>
          </cell>
          <cell r="AD29">
            <v>74.64304002575909</v>
          </cell>
          <cell r="AE29">
            <v>70.3280062913169</v>
          </cell>
          <cell r="AF29">
            <v>64.69059210744317</v>
          </cell>
          <cell r="AG29">
            <v>-14.645517211083332</v>
          </cell>
          <cell r="AH29">
            <v>-9.408521424590878</v>
          </cell>
          <cell r="AI29">
            <v>-6.5259429866113585</v>
          </cell>
        </row>
        <row r="30">
          <cell r="AC30">
            <v>101.41370185658911</v>
          </cell>
          <cell r="AD30">
            <v>113.03229768299549</v>
          </cell>
          <cell r="AE30">
            <v>104.8293369031897</v>
          </cell>
          <cell r="AF30">
            <v>103.90580920100227</v>
          </cell>
          <cell r="AG30">
            <v>-10.279005261833468</v>
          </cell>
          <cell r="AH30">
            <v>-3.2582816485378867</v>
          </cell>
          <cell r="AI30">
            <v>-12.210079856331602</v>
          </cell>
        </row>
        <row r="32">
          <cell r="AC32">
            <v>119.23619360287358</v>
          </cell>
          <cell r="AD32">
            <v>109.41499512355774</v>
          </cell>
          <cell r="AE32">
            <v>154.10211569979114</v>
          </cell>
          <cell r="AF32">
            <v>141.12183980361033</v>
          </cell>
          <cell r="AG32">
            <v>8.976099179299121</v>
          </cell>
          <cell r="AH32">
            <v>-22.62520662911626</v>
          </cell>
          <cell r="AI32">
            <v>0.03282701047833035</v>
          </cell>
        </row>
        <row r="33">
          <cell r="AC33">
            <v>70.9160469544504</v>
          </cell>
          <cell r="AD33">
            <v>84.97847705677087</v>
          </cell>
          <cell r="AE33">
            <v>69.38250698394238</v>
          </cell>
          <cell r="AF33">
            <v>73.97642472057483</v>
          </cell>
          <cell r="AG33">
            <v>-16.54822560885141</v>
          </cell>
          <cell r="AH33">
            <v>2.21026889510195</v>
          </cell>
          <cell r="AI33">
            <v>-3.9836161441449924</v>
          </cell>
        </row>
        <row r="50">
          <cell r="AC50">
            <v>72.79382180668964</v>
          </cell>
          <cell r="AD50">
            <v>108.21422458106034</v>
          </cell>
          <cell r="AE50">
            <v>124.38183528563549</v>
          </cell>
          <cell r="AF50">
            <v>98.60861459598874</v>
          </cell>
          <cell r="AG50">
            <v>-32.73174382711419</v>
          </cell>
          <cell r="AH50">
            <v>-41.475520408970524</v>
          </cell>
          <cell r="AI50">
            <v>-20.713796885169604</v>
          </cell>
        </row>
        <row r="53">
          <cell r="AC53">
            <v>210.98482014213556</v>
          </cell>
          <cell r="AD53">
            <v>225.18838915476712</v>
          </cell>
          <cell r="AE53">
            <v>190.3244616770571</v>
          </cell>
          <cell r="AF53">
            <v>199.45213816976377</v>
          </cell>
          <cell r="AG53">
            <v>-6.307416233112158</v>
          </cell>
          <cell r="AH53">
            <v>10.85533529585651</v>
          </cell>
          <cell r="AI53">
            <v>7.910476933136333</v>
          </cell>
        </row>
        <row r="54">
          <cell r="AC54">
            <v>105.22448437076837</v>
          </cell>
          <cell r="AD54">
            <v>95.1352082824732</v>
          </cell>
          <cell r="AE54">
            <v>68.9158134544594</v>
          </cell>
          <cell r="AF54">
            <v>95.54435879298966</v>
          </cell>
          <cell r="AG54">
            <v>10.605196825068512</v>
          </cell>
          <cell r="AH54">
            <v>52.68554355859455</v>
          </cell>
          <cell r="AI54">
            <v>16.122477118481427</v>
          </cell>
        </row>
        <row r="55">
          <cell r="AC55">
            <v>289.63550652435185</v>
          </cell>
          <cell r="AD55">
            <v>340.3982929848843</v>
          </cell>
          <cell r="AE55">
            <v>390.34451053686894</v>
          </cell>
          <cell r="AF55">
            <v>286.5213404589098</v>
          </cell>
          <cell r="AG55">
            <v>-14.912761757823091</v>
          </cell>
          <cell r="AH55">
            <v>-25.80003081739378</v>
          </cell>
          <cell r="AI55">
            <v>-25.39208687891659</v>
          </cell>
        </row>
        <row r="56">
          <cell r="AC56">
            <v>115.06626221373908</v>
          </cell>
          <cell r="AD56">
            <v>152.14478818777243</v>
          </cell>
          <cell r="AE56">
            <v>135.12788484467904</v>
          </cell>
          <cell r="AF56">
            <v>129.86467899571102</v>
          </cell>
          <cell r="AG56">
            <v>-24.37055282384841</v>
          </cell>
          <cell r="AH56">
            <v>-14.846397288020553</v>
          </cell>
          <cell r="AI56">
            <v>-14.228071563107466</v>
          </cell>
        </row>
        <row r="57">
          <cell r="AC57">
            <v>252.18553779383828</v>
          </cell>
          <cell r="AD57">
            <v>308.05571795472173</v>
          </cell>
          <cell r="AE57">
            <v>203.2851990789897</v>
          </cell>
          <cell r="AF57">
            <v>249.927452145989</v>
          </cell>
          <cell r="AG57">
            <v>-18.13638796637928</v>
          </cell>
          <cell r="AH57">
            <v>24.055041358838707</v>
          </cell>
          <cell r="AI57">
            <v>14.871516790350388</v>
          </cell>
        </row>
        <row r="58">
          <cell r="AC58">
            <v>130.99684474720348</v>
          </cell>
          <cell r="AD58">
            <v>136.87737895460646</v>
          </cell>
          <cell r="AE58">
            <v>131.94963759444792</v>
          </cell>
          <cell r="AF58">
            <v>127.53100310875226</v>
          </cell>
          <cell r="AG58">
            <v>-4.296206029305378</v>
          </cell>
          <cell r="AH58">
            <v>-0.7220882638366031</v>
          </cell>
          <cell r="AI58">
            <v>9.976158455257783</v>
          </cell>
        </row>
        <row r="59">
          <cell r="AC59">
            <v>185.61181429576962</v>
          </cell>
          <cell r="AD59">
            <v>186.4735167083878</v>
          </cell>
          <cell r="AE59">
            <v>151.42248342750995</v>
          </cell>
          <cell r="AF59">
            <v>167.04190285150787</v>
          </cell>
          <cell r="AG59">
            <v>-0.4621044466950901</v>
          </cell>
          <cell r="AH59">
            <v>22.578767759166382</v>
          </cell>
          <cell r="AI59">
            <v>32.59333198657496</v>
          </cell>
        </row>
        <row r="60">
          <cell r="AC60">
            <v>181.71675031248944</v>
          </cell>
          <cell r="AD60">
            <v>201.11591701346393</v>
          </cell>
          <cell r="AE60">
            <v>143.57391974121524</v>
          </cell>
          <cell r="AF60">
            <v>172.39828450658257</v>
          </cell>
          <cell r="AG60">
            <v>-9.645763989767051</v>
          </cell>
          <cell r="AH60">
            <v>26.566684701528477</v>
          </cell>
          <cell r="AI60">
            <v>22.730939059057818</v>
          </cell>
        </row>
        <row r="61">
          <cell r="AC61">
            <v>98.79536120898617</v>
          </cell>
          <cell r="AD61">
            <v>139.7715093995324</v>
          </cell>
          <cell r="AE61">
            <v>105.11044133153635</v>
          </cell>
          <cell r="AF61">
            <v>106.69557498189843</v>
          </cell>
          <cell r="AG61">
            <v>-29.316524066014924</v>
          </cell>
          <cell r="AH61">
            <v>-6.008042628830126</v>
          </cell>
          <cell r="AI61">
            <v>13.775105383000504</v>
          </cell>
        </row>
        <row r="63">
          <cell r="AC63">
            <v>223.32303229427808</v>
          </cell>
          <cell r="AD63">
            <v>167.1713176205091</v>
          </cell>
          <cell r="AE63">
            <v>206.59463721865993</v>
          </cell>
          <cell r="AF63">
            <v>206.47845766128324</v>
          </cell>
          <cell r="AG63">
            <v>33.589323499404024</v>
          </cell>
          <cell r="AH63">
            <v>8.097206830162202</v>
          </cell>
          <cell r="AI63">
            <v>-0.311505525514442</v>
          </cell>
        </row>
        <row r="64">
          <cell r="AC64">
            <v>147.4204546284188</v>
          </cell>
          <cell r="AD64">
            <v>185.1994028920149</v>
          </cell>
          <cell r="AE64">
            <v>147.790213609207</v>
          </cell>
          <cell r="AF64">
            <v>152.98693680554072</v>
          </cell>
          <cell r="AG64">
            <v>-20.399065911472743</v>
          </cell>
          <cell r="AH64">
            <v>-0.2501917899421427</v>
          </cell>
          <cell r="AI64">
            <v>13.620287142124532</v>
          </cell>
        </row>
        <row r="65">
          <cell r="AC65">
            <v>97.44304250423072</v>
          </cell>
          <cell r="AD65">
            <v>106.44116253249125</v>
          </cell>
          <cell r="AE65">
            <v>87.29450665652169</v>
          </cell>
          <cell r="AF65">
            <v>99.4578177303273</v>
          </cell>
          <cell r="AG65">
            <v>-8.453609312575713</v>
          </cell>
          <cell r="AH65">
            <v>11.625629419776141</v>
          </cell>
          <cell r="AI65">
            <v>-0.39140141117585214</v>
          </cell>
        </row>
        <row r="67">
          <cell r="AC67">
            <v>138.98935561387</v>
          </cell>
          <cell r="AD67">
            <v>115.970143219968</v>
          </cell>
          <cell r="AE67">
            <v>714.9510624486127</v>
          </cell>
          <cell r="AF67">
            <v>268.8708715712266</v>
          </cell>
          <cell r="AG67">
            <v>19.849257537123147</v>
          </cell>
          <cell r="AH67">
            <v>-80.55959870346233</v>
          </cell>
          <cell r="AI67">
            <v>-44.015882382945506</v>
          </cell>
        </row>
        <row r="68">
          <cell r="AC68">
            <v>38.64321144536347</v>
          </cell>
          <cell r="AD68">
            <v>55.62127885641628</v>
          </cell>
          <cell r="AE68">
            <v>58.01880042325088</v>
          </cell>
          <cell r="AF68">
            <v>45.63668956515117</v>
          </cell>
          <cell r="AG68">
            <v>-30.524410369781133</v>
          </cell>
          <cell r="AH68">
            <v>-33.39536294535778</v>
          </cell>
          <cell r="AI68">
            <v>-22.786699732086138</v>
          </cell>
        </row>
        <row r="86">
          <cell r="AC86">
            <v>90.10663994663703</v>
          </cell>
          <cell r="AD86">
            <v>116.38420821472756</v>
          </cell>
          <cell r="AE86">
            <v>107.03009892625334</v>
          </cell>
          <cell r="AF86">
            <v>103.07691720975943</v>
          </cell>
          <cell r="AG86">
            <v>-22.578293628641365</v>
          </cell>
          <cell r="AH86">
            <v>-15.81186895031933</v>
          </cell>
          <cell r="AI86">
            <v>-11.432650694331759</v>
          </cell>
        </row>
        <row r="87">
          <cell r="AC87">
            <v>63.53960824592223</v>
          </cell>
          <cell r="AD87">
            <v>62.63315618723554</v>
          </cell>
          <cell r="AE87">
            <v>144.58569394577773</v>
          </cell>
          <cell r="AF87">
            <v>65.01249196498321</v>
          </cell>
          <cell r="AG87">
            <v>1.4472399506372335</v>
          </cell>
          <cell r="AH87">
            <v>-56.054014396645115</v>
          </cell>
          <cell r="AI87">
            <v>-48.63572663228684</v>
          </cell>
        </row>
        <row r="88">
          <cell r="AC88">
            <v>110.54748416742292</v>
          </cell>
          <cell r="AD88">
            <v>118.38070236617655</v>
          </cell>
          <cell r="AE88">
            <v>121.06863777302375</v>
          </cell>
          <cell r="AF88">
            <v>112.4249379994954</v>
          </cell>
          <cell r="AG88">
            <v>-6.616972227892201</v>
          </cell>
          <cell r="AH88">
            <v>-8.690238693628988</v>
          </cell>
          <cell r="AI88">
            <v>-1.2882550044997123</v>
          </cell>
        </row>
        <row r="89">
          <cell r="AC89">
            <v>140.66714906467837</v>
          </cell>
          <cell r="AD89">
            <v>146.50642464356955</v>
          </cell>
          <cell r="AE89">
            <v>124.19711007426227</v>
          </cell>
          <cell r="AF89">
            <v>131.8771975661971</v>
          </cell>
          <cell r="AG89">
            <v>-3.9856788486220647</v>
          </cell>
          <cell r="AH89">
            <v>13.261209524575914</v>
          </cell>
          <cell r="AI89">
            <v>12.022091233815022</v>
          </cell>
        </row>
        <row r="90">
          <cell r="AC90">
            <v>134.109335587699</v>
          </cell>
          <cell r="AD90">
            <v>136.39860002095344</v>
          </cell>
          <cell r="AE90">
            <v>114.50594392381142</v>
          </cell>
          <cell r="AF90">
            <v>136.00644726556422</v>
          </cell>
          <cell r="AG90">
            <v>-1.678363585038817</v>
          </cell>
          <cell r="AH90">
            <v>17.119977349761914</v>
          </cell>
          <cell r="AI90">
            <v>9.703421733101537</v>
          </cell>
        </row>
        <row r="91">
          <cell r="AC91">
            <v>165.1539350593394</v>
          </cell>
          <cell r="AD91">
            <v>176.61684218212102</v>
          </cell>
          <cell r="AE91">
            <v>176.31515008738194</v>
          </cell>
          <cell r="AF91">
            <v>164.49002056074846</v>
          </cell>
          <cell r="AG91">
            <v>-6.490268414470616</v>
          </cell>
          <cell r="AH91">
            <v>-6.330264315069367</v>
          </cell>
          <cell r="AI91">
            <v>-2.7571164851952794</v>
          </cell>
        </row>
        <row r="92">
          <cell r="AC92">
            <v>138.2494737047563</v>
          </cell>
          <cell r="AD92">
            <v>170.29647149005214</v>
          </cell>
          <cell r="AE92">
            <v>124.84404575936976</v>
          </cell>
          <cell r="AF92">
            <v>141.35041784670952</v>
          </cell>
          <cell r="AG92">
            <v>-18.818356895414517</v>
          </cell>
          <cell r="AH92">
            <v>10.737739123918479</v>
          </cell>
          <cell r="AI92">
            <v>9.28929713628542</v>
          </cell>
        </row>
        <row r="93">
          <cell r="AC93">
            <v>169.80202172024238</v>
          </cell>
          <cell r="AD93">
            <v>185.89018316555925</v>
          </cell>
          <cell r="AE93">
            <v>148.08109394295286</v>
          </cell>
          <cell r="AF93">
            <v>161.8282040902461</v>
          </cell>
          <cell r="AG93">
            <v>-8.654658988090986</v>
          </cell>
          <cell r="AH93">
            <v>14.668265339569508</v>
          </cell>
          <cell r="AI93">
            <v>12.384386079362608</v>
          </cell>
        </row>
        <row r="94">
          <cell r="AC94">
            <v>110.25023876746873</v>
          </cell>
          <cell r="AD94">
            <v>113.9521667485695</v>
          </cell>
          <cell r="AE94">
            <v>104.46848794783676</v>
          </cell>
          <cell r="AF94">
            <v>104.65189979752515</v>
          </cell>
          <cell r="AG94">
            <v>-3.248668355090526</v>
          </cell>
          <cell r="AH94">
            <v>5.534444819876125</v>
          </cell>
          <cell r="AI94">
            <v>14.854263957659981</v>
          </cell>
        </row>
        <row r="95">
          <cell r="AC95">
            <v>148.33015742800487</v>
          </cell>
          <cell r="AD95">
            <v>220.04916784651238</v>
          </cell>
          <cell r="AE95">
            <v>126.89379320215741</v>
          </cell>
          <cell r="AF95">
            <v>159.93682630486794</v>
          </cell>
          <cell r="AG95">
            <v>-32.592266137780896</v>
          </cell>
          <cell r="AH95">
            <v>16.893154255146815</v>
          </cell>
          <cell r="AI95">
            <v>38.98673296654681</v>
          </cell>
        </row>
        <row r="96">
          <cell r="AC96">
            <v>146.27479326223494</v>
          </cell>
          <cell r="AD96">
            <v>148.5797627428454</v>
          </cell>
          <cell r="AE96">
            <v>131.33924429691703</v>
          </cell>
          <cell r="AF96">
            <v>136.03923329156328</v>
          </cell>
          <cell r="AG96">
            <v>-1.5513347430765396</v>
          </cell>
          <cell r="AH96">
            <v>11.371733593619052</v>
          </cell>
          <cell r="AI96">
            <v>11.475760149139456</v>
          </cell>
        </row>
        <row r="97">
          <cell r="AC97">
            <v>111.2910736981773</v>
          </cell>
          <cell r="AD97">
            <v>126.69742684688204</v>
          </cell>
          <cell r="AE97">
            <v>110.92834528923925</v>
          </cell>
          <cell r="AF97">
            <v>105.99829572369688</v>
          </cell>
          <cell r="AG97">
            <v>-12.15995741359753</v>
          </cell>
          <cell r="AH97">
            <v>0.3269934370626916</v>
          </cell>
          <cell r="AI97">
            <v>2.605057888275653</v>
          </cell>
        </row>
        <row r="98">
          <cell r="AC98">
            <v>72.48778306726747</v>
          </cell>
          <cell r="AD98">
            <v>124.83257192348773</v>
          </cell>
          <cell r="AE98">
            <v>55.5124409545789</v>
          </cell>
          <cell r="AF98">
            <v>85.24606292977482</v>
          </cell>
          <cell r="AG98">
            <v>-41.931995832228296</v>
          </cell>
          <cell r="AH98">
            <v>30.579347297262697</v>
          </cell>
          <cell r="AI98">
            <v>-3.13289757758948</v>
          </cell>
        </row>
        <row r="99">
          <cell r="AC99">
            <v>181.7832982463916</v>
          </cell>
          <cell r="AD99">
            <v>186.95624632373202</v>
          </cell>
          <cell r="AE99">
            <v>167.31216739031322</v>
          </cell>
          <cell r="AF99">
            <v>179.40177887857342</v>
          </cell>
          <cell r="AG99">
            <v>-2.766929791895249</v>
          </cell>
          <cell r="AH99">
            <v>8.64918020117419</v>
          </cell>
          <cell r="AI99">
            <v>-0.34786967773337146</v>
          </cell>
        </row>
        <row r="100">
          <cell r="AC100">
            <v>91.34371432319558</v>
          </cell>
          <cell r="AD100">
            <v>111.13783047069563</v>
          </cell>
          <cell r="AE100">
            <v>95.89837555978241</v>
          </cell>
          <cell r="AF100">
            <v>93.83732336079636</v>
          </cell>
          <cell r="AG100">
            <v>-17.810421585221857</v>
          </cell>
          <cell r="AH100">
            <v>-4.749466515986477</v>
          </cell>
          <cell r="AI100">
            <v>3.345532001533711</v>
          </cell>
        </row>
        <row r="101">
          <cell r="AC101">
            <v>99.59560073229873</v>
          </cell>
          <cell r="AD101">
            <v>110.01432278567155</v>
          </cell>
          <cell r="AE101">
            <v>96.80041981310217</v>
          </cell>
          <cell r="AF101">
            <v>101.86914536756825</v>
          </cell>
          <cell r="AG101">
            <v>-9.470332398146406</v>
          </cell>
          <cell r="AH101">
            <v>2.8875710710690883</v>
          </cell>
          <cell r="AI101">
            <v>-7.286418146414368</v>
          </cell>
        </row>
        <row r="102">
          <cell r="AC102">
            <v>145.52594439557004</v>
          </cell>
          <cell r="AD102">
            <v>154.81116716139653</v>
          </cell>
          <cell r="AE102">
            <v>131.6465052402932</v>
          </cell>
          <cell r="AF102">
            <v>141.41637296807815</v>
          </cell>
          <cell r="AG102">
            <v>-5.997773245999943</v>
          </cell>
          <cell r="AH102">
            <v>10.542960582161152</v>
          </cell>
          <cell r="AI102">
            <v>11.560869866214626</v>
          </cell>
        </row>
        <row r="103">
          <cell r="AC103">
            <v>120.00214125445193</v>
          </cell>
          <cell r="AD103">
            <v>109.66917722945635</v>
          </cell>
          <cell r="AE103">
            <v>175.8495671772669</v>
          </cell>
          <cell r="AF103">
            <v>146.07543004741652</v>
          </cell>
          <cell r="AG103">
            <v>9.421939952532275</v>
          </cell>
          <cell r="AH103">
            <v>-31.758637123352948</v>
          </cell>
          <cell r="AI103">
            <v>-5.276464266083755</v>
          </cell>
        </row>
        <row r="104">
          <cell r="AC104">
            <v>67.96685329787647</v>
          </cell>
          <cell r="AD104">
            <v>82.2957235459465</v>
          </cell>
          <cell r="AE104">
            <v>68.34405557726274</v>
          </cell>
          <cell r="AF104">
            <v>71.38665019767755</v>
          </cell>
          <cell r="AG104">
            <v>-17.411439660130196</v>
          </cell>
          <cell r="AH104">
            <v>-0.5519167339430735</v>
          </cell>
          <cell r="AI104">
            <v>-5.305179953200431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A18">
            <v>98.8</v>
          </cell>
          <cell r="B18">
            <v>98</v>
          </cell>
          <cell r="C18">
            <v>100.5</v>
          </cell>
          <cell r="N18">
            <v>97.1</v>
          </cell>
          <cell r="O18">
            <v>99.5</v>
          </cell>
          <cell r="P18">
            <v>115</v>
          </cell>
          <cell r="AA18">
            <v>115</v>
          </cell>
          <cell r="AB18">
            <v>99.5</v>
          </cell>
          <cell r="AC18">
            <v>100.5</v>
          </cell>
        </row>
        <row r="19">
          <cell r="A19">
            <v>99.7</v>
          </cell>
          <cell r="B19">
            <v>96.7</v>
          </cell>
          <cell r="C19">
            <v>100.8</v>
          </cell>
          <cell r="N19">
            <v>100.1</v>
          </cell>
          <cell r="O19">
            <v>101.3</v>
          </cell>
          <cell r="P19">
            <v>115.4</v>
          </cell>
          <cell r="AA19">
            <v>115.4</v>
          </cell>
          <cell r="AB19">
            <v>101.3</v>
          </cell>
          <cell r="AC19">
            <v>100.8</v>
          </cell>
        </row>
        <row r="20">
          <cell r="N20">
            <v>96.5</v>
          </cell>
          <cell r="O20">
            <v>98.9</v>
          </cell>
          <cell r="AA20">
            <v>116.7</v>
          </cell>
          <cell r="AB20">
            <v>98.9</v>
          </cell>
          <cell r="AC20">
            <v>100.6</v>
          </cell>
        </row>
        <row r="21">
          <cell r="A21">
            <v>90.4</v>
          </cell>
          <cell r="B21">
            <v>87.4</v>
          </cell>
          <cell r="C21">
            <v>92.2</v>
          </cell>
          <cell r="N21">
            <v>86.5</v>
          </cell>
          <cell r="O21">
            <v>86.5</v>
          </cell>
          <cell r="P21">
            <v>99.9</v>
          </cell>
          <cell r="AA21">
            <v>99.9</v>
          </cell>
          <cell r="AB21">
            <v>86.5</v>
          </cell>
          <cell r="AC21">
            <v>92.2</v>
          </cell>
        </row>
        <row r="22">
          <cell r="N22">
            <v>92</v>
          </cell>
          <cell r="O22">
            <v>102.5</v>
          </cell>
          <cell r="AA22">
            <v>110.9</v>
          </cell>
          <cell r="AB22">
            <v>102.5</v>
          </cell>
          <cell r="AC22">
            <v>103.8</v>
          </cell>
        </row>
        <row r="26">
          <cell r="N26">
            <v>91.1</v>
          </cell>
          <cell r="O26">
            <v>94.2</v>
          </cell>
          <cell r="AA26">
            <v>108.5</v>
          </cell>
          <cell r="AB26">
            <v>94.2</v>
          </cell>
          <cell r="AC26">
            <v>95.2</v>
          </cell>
        </row>
        <row r="27">
          <cell r="A27">
            <v>94</v>
          </cell>
          <cell r="B27">
            <v>93.7</v>
          </cell>
          <cell r="C27">
            <v>96.6</v>
          </cell>
          <cell r="N27">
            <v>94.9</v>
          </cell>
          <cell r="O27">
            <v>95.4</v>
          </cell>
          <cell r="P27">
            <v>110.8</v>
          </cell>
          <cell r="AA27">
            <v>110.8</v>
          </cell>
          <cell r="AB27">
            <v>95.4</v>
          </cell>
          <cell r="AC27">
            <v>96.6</v>
          </cell>
        </row>
        <row r="28">
          <cell r="A28">
            <v>92</v>
          </cell>
          <cell r="B28">
            <v>95.9</v>
          </cell>
          <cell r="C28">
            <v>94.4</v>
          </cell>
          <cell r="N28">
            <v>90.1</v>
          </cell>
          <cell r="O28">
            <v>95.5</v>
          </cell>
          <cell r="P28">
            <v>109.7</v>
          </cell>
          <cell r="AA28">
            <v>109.7</v>
          </cell>
          <cell r="AB28">
            <v>95.5</v>
          </cell>
          <cell r="AC28">
            <v>94.4</v>
          </cell>
        </row>
        <row r="29">
          <cell r="A29">
            <v>88.6</v>
          </cell>
          <cell r="B29">
            <v>85.1</v>
          </cell>
          <cell r="C29">
            <v>89.8</v>
          </cell>
          <cell r="N29">
            <v>83</v>
          </cell>
          <cell r="O29">
            <v>81.3</v>
          </cell>
          <cell r="P29">
            <v>95.4</v>
          </cell>
          <cell r="AA29">
            <v>95.4</v>
          </cell>
          <cell r="AB29">
            <v>81.3</v>
          </cell>
          <cell r="AC29">
            <v>89.8</v>
          </cell>
        </row>
        <row r="30">
          <cell r="A30">
            <v>90.5</v>
          </cell>
          <cell r="B30">
            <v>97.4</v>
          </cell>
          <cell r="C30">
            <v>95.8</v>
          </cell>
          <cell r="N30">
            <v>83.4</v>
          </cell>
          <cell r="O30">
            <v>90.3</v>
          </cell>
          <cell r="P30">
            <v>101</v>
          </cell>
          <cell r="AA30">
            <v>101</v>
          </cell>
          <cell r="AB30">
            <v>90.3</v>
          </cell>
          <cell r="AC30">
            <v>95.8</v>
          </cell>
        </row>
        <row r="34">
          <cell r="A34">
            <v>106.7</v>
          </cell>
          <cell r="B34">
            <v>102.4</v>
          </cell>
          <cell r="C34">
            <v>107.2</v>
          </cell>
          <cell r="N34">
            <v>104.7</v>
          </cell>
          <cell r="O34">
            <v>106.2</v>
          </cell>
          <cell r="P34">
            <v>123</v>
          </cell>
          <cell r="AA34">
            <v>123</v>
          </cell>
          <cell r="AB34">
            <v>106.2</v>
          </cell>
          <cell r="AC34">
            <v>107.2</v>
          </cell>
        </row>
        <row r="35">
          <cell r="N35">
            <v>108.4</v>
          </cell>
          <cell r="O35">
            <v>110.5</v>
          </cell>
          <cell r="AA35">
            <v>122.5</v>
          </cell>
          <cell r="AB35">
            <v>110.5</v>
          </cell>
          <cell r="AC35">
            <v>107.4</v>
          </cell>
        </row>
        <row r="36">
          <cell r="A36">
            <v>105.2</v>
          </cell>
          <cell r="B36">
            <v>100.6</v>
          </cell>
          <cell r="C36">
            <v>106.3</v>
          </cell>
          <cell r="N36">
            <v>102.5</v>
          </cell>
          <cell r="O36">
            <v>102</v>
          </cell>
          <cell r="P36">
            <v>123.1</v>
          </cell>
          <cell r="AA36">
            <v>123.1</v>
          </cell>
          <cell r="AB36">
            <v>102</v>
          </cell>
          <cell r="AC36">
            <v>106.3</v>
          </cell>
        </row>
        <row r="37">
          <cell r="A37">
            <v>94.6</v>
          </cell>
          <cell r="B37">
            <v>92.8</v>
          </cell>
          <cell r="C37">
            <v>97.6</v>
          </cell>
          <cell r="N37">
            <v>94.3</v>
          </cell>
          <cell r="O37">
            <v>98.4</v>
          </cell>
          <cell r="P37">
            <v>110.1</v>
          </cell>
          <cell r="AA37">
            <v>110.1</v>
          </cell>
          <cell r="AB37">
            <v>98.4</v>
          </cell>
          <cell r="AC37">
            <v>97.6</v>
          </cell>
        </row>
        <row r="38">
          <cell r="A38">
            <v>117.5</v>
          </cell>
          <cell r="B38">
            <v>132.7</v>
          </cell>
          <cell r="C38">
            <v>121.5</v>
          </cell>
          <cell r="N38">
            <v>111.3</v>
          </cell>
          <cell r="O38">
            <v>129.4</v>
          </cell>
          <cell r="P38">
            <v>132.8</v>
          </cell>
          <cell r="AA38">
            <v>132.8</v>
          </cell>
          <cell r="AB38">
            <v>129.4</v>
          </cell>
          <cell r="AC38">
            <v>121.5</v>
          </cell>
        </row>
        <row r="44">
          <cell r="A44">
            <v>116.63811766644785</v>
          </cell>
          <cell r="B44">
            <v>115.1</v>
          </cell>
          <cell r="C44">
            <v>126.9</v>
          </cell>
          <cell r="N44">
            <v>118.16353302309928</v>
          </cell>
          <cell r="O44">
            <v>118.589366444233</v>
          </cell>
          <cell r="P44">
            <v>147.00620859569108</v>
          </cell>
          <cell r="AA44">
            <v>147.00620859569108</v>
          </cell>
          <cell r="AB44">
            <v>118.589366444233</v>
          </cell>
          <cell r="AC44">
            <v>126.9</v>
          </cell>
        </row>
        <row r="45">
          <cell r="A45">
            <v>135.2192881957615</v>
          </cell>
          <cell r="B45">
            <v>124.8</v>
          </cell>
          <cell r="C45">
            <v>139.1</v>
          </cell>
          <cell r="N45">
            <v>143.52223342589957</v>
          </cell>
          <cell r="O45">
            <v>136.1615012276619</v>
          </cell>
          <cell r="P45">
            <v>166.995407793112</v>
          </cell>
          <cell r="AA45">
            <v>166.995407793112</v>
          </cell>
          <cell r="AB45">
            <v>136.1615012276619</v>
          </cell>
          <cell r="AC45">
            <v>139.1</v>
          </cell>
        </row>
        <row r="46">
          <cell r="A46">
            <v>103.49613196187973</v>
          </cell>
          <cell r="B46">
            <v>109.6</v>
          </cell>
          <cell r="C46">
            <v>122.2</v>
          </cell>
          <cell r="N46">
            <v>101.10559996298434</v>
          </cell>
          <cell r="O46">
            <v>107.83821721234644</v>
          </cell>
          <cell r="P46">
            <v>136.96839902425592</v>
          </cell>
          <cell r="AA46">
            <v>136.96839902425592</v>
          </cell>
          <cell r="AB46">
            <v>107.83821721234644</v>
          </cell>
          <cell r="AC46">
            <v>122.2</v>
          </cell>
        </row>
        <row r="47">
          <cell r="A47">
            <v>80.47244974360322</v>
          </cell>
          <cell r="B47">
            <v>78.9</v>
          </cell>
          <cell r="C47">
            <v>81.4</v>
          </cell>
          <cell r="N47">
            <v>68.8</v>
          </cell>
          <cell r="O47">
            <v>76.79722139687006</v>
          </cell>
          <cell r="P47">
            <v>90.9554718820506</v>
          </cell>
          <cell r="AA47">
            <v>90.9554718820506</v>
          </cell>
          <cell r="AB47">
            <v>76.79722139687006</v>
          </cell>
          <cell r="AC47">
            <v>81.4</v>
          </cell>
        </row>
        <row r="48">
          <cell r="A48">
            <v>128.58143637309638</v>
          </cell>
          <cell r="B48">
            <v>140.1</v>
          </cell>
          <cell r="C48">
            <v>133.7</v>
          </cell>
          <cell r="N48">
            <v>125.68583727830969</v>
          </cell>
          <cell r="O48">
            <v>126.9792078895459</v>
          </cell>
          <cell r="P48">
            <v>150.17103037259142</v>
          </cell>
          <cell r="AA48">
            <v>150.17103037259142</v>
          </cell>
          <cell r="AB48">
            <v>126.9792078895459</v>
          </cell>
          <cell r="AC48">
            <v>133.7</v>
          </cell>
        </row>
        <row r="52">
          <cell r="A52">
            <v>110.420095500168</v>
          </cell>
          <cell r="B52">
            <v>108.5</v>
          </cell>
          <cell r="C52">
            <v>122.5</v>
          </cell>
          <cell r="N52">
            <v>111.3</v>
          </cell>
          <cell r="O52">
            <v>108.83349876450727</v>
          </cell>
          <cell r="P52">
            <v>137.01646409387448</v>
          </cell>
          <cell r="AA52">
            <v>137.01646409387448</v>
          </cell>
          <cell r="AB52">
            <v>108.83349876450727</v>
          </cell>
          <cell r="AC52">
            <v>122.5</v>
          </cell>
        </row>
        <row r="53">
          <cell r="A53">
            <v>129.60702472604106</v>
          </cell>
          <cell r="B53">
            <v>116.5</v>
          </cell>
          <cell r="C53">
            <v>137.6</v>
          </cell>
          <cell r="N53">
            <v>140.2</v>
          </cell>
          <cell r="O53">
            <v>130.41354495331626</v>
          </cell>
          <cell r="P53">
            <v>162.75721557709454</v>
          </cell>
          <cell r="AA53">
            <v>162.75721557709454</v>
          </cell>
          <cell r="AB53">
            <v>130.41354495331626</v>
          </cell>
          <cell r="AC53">
            <v>137.6</v>
          </cell>
        </row>
        <row r="54">
          <cell r="A54">
            <v>92.15578917711525</v>
          </cell>
          <cell r="B54">
            <v>100.5</v>
          </cell>
          <cell r="C54">
            <v>112.6</v>
          </cell>
          <cell r="N54">
            <v>86</v>
          </cell>
          <cell r="O54">
            <v>89.03320480027234</v>
          </cell>
          <cell r="P54">
            <v>116.81515632367908</v>
          </cell>
          <cell r="AA54">
            <v>116.81515632367908</v>
          </cell>
          <cell r="AB54">
            <v>89.03320480027234</v>
          </cell>
          <cell r="AC54">
            <v>112.6</v>
          </cell>
        </row>
        <row r="55">
          <cell r="A55">
            <v>84.33180577753532</v>
          </cell>
          <cell r="B55">
            <v>87.1</v>
          </cell>
          <cell r="C55">
            <v>81.3</v>
          </cell>
          <cell r="N55">
            <v>67.4</v>
          </cell>
          <cell r="O55">
            <v>77.24770871809302</v>
          </cell>
          <cell r="P55">
            <v>86.46812491177643</v>
          </cell>
          <cell r="AA55">
            <v>86.46812491177643</v>
          </cell>
          <cell r="AB55">
            <v>77.24770871809302</v>
          </cell>
          <cell r="AC55">
            <v>81.3</v>
          </cell>
        </row>
        <row r="56">
          <cell r="A56">
            <v>124.93208629396007</v>
          </cell>
          <cell r="B56">
            <v>133.4</v>
          </cell>
          <cell r="C56">
            <v>130.8</v>
          </cell>
          <cell r="N56">
            <v>123.7</v>
          </cell>
          <cell r="O56">
            <v>122.96423770147236</v>
          </cell>
          <cell r="P56">
            <v>147.6912994905278</v>
          </cell>
          <cell r="AA56">
            <v>147.6912994905278</v>
          </cell>
          <cell r="AB56">
            <v>122.96423770147236</v>
          </cell>
          <cell r="AC56">
            <v>130.8</v>
          </cell>
        </row>
        <row r="60">
          <cell r="A60">
            <v>133.3340553391261</v>
          </cell>
          <cell r="B60">
            <v>132.9</v>
          </cell>
          <cell r="C60">
            <v>138.6</v>
          </cell>
          <cell r="N60">
            <v>136.5</v>
          </cell>
          <cell r="O60">
            <v>144.7847311931856</v>
          </cell>
          <cell r="P60">
            <v>173.8295532332617</v>
          </cell>
          <cell r="AA60">
            <v>173.8295532332617</v>
          </cell>
          <cell r="AB60">
            <v>144.7847311931856</v>
          </cell>
          <cell r="AC60">
            <v>138.6</v>
          </cell>
        </row>
        <row r="61">
          <cell r="A61">
            <v>153.22571214103363</v>
          </cell>
          <cell r="B61">
            <v>151.4</v>
          </cell>
          <cell r="C61">
            <v>143.9</v>
          </cell>
          <cell r="N61">
            <v>154.1</v>
          </cell>
          <cell r="O61">
            <v>154.60328288192716</v>
          </cell>
          <cell r="P61">
            <v>180.5932522659847</v>
          </cell>
          <cell r="AA61">
            <v>180.5932522659847</v>
          </cell>
          <cell r="AB61">
            <v>154.60328288192716</v>
          </cell>
          <cell r="AC61">
            <v>143.9</v>
          </cell>
        </row>
        <row r="62">
          <cell r="A62">
            <v>127.0917116192235</v>
          </cell>
          <cell r="B62">
            <v>128.4</v>
          </cell>
          <cell r="C62">
            <v>142.2</v>
          </cell>
          <cell r="N62">
            <v>132.4</v>
          </cell>
          <cell r="O62">
            <v>146.96535618182105</v>
          </cell>
          <cell r="P62">
            <v>178.90076847327379</v>
          </cell>
          <cell r="AA62">
            <v>178.90076847327379</v>
          </cell>
          <cell r="AB62">
            <v>146.96535618182105</v>
          </cell>
          <cell r="AC62">
            <v>142.2</v>
          </cell>
        </row>
        <row r="63">
          <cell r="A63">
            <v>69.04837903233151</v>
          </cell>
          <cell r="B63">
            <v>54.6</v>
          </cell>
          <cell r="C63">
            <v>81.8</v>
          </cell>
          <cell r="N63">
            <v>73.1</v>
          </cell>
          <cell r="O63">
            <v>75.46373490914532</v>
          </cell>
          <cell r="P63">
            <v>104.23845700742346</v>
          </cell>
          <cell r="AA63">
            <v>104.23845700742346</v>
          </cell>
          <cell r="AB63">
            <v>75.46373490914532</v>
          </cell>
          <cell r="AC63">
            <v>81.8</v>
          </cell>
        </row>
        <row r="64">
          <cell r="A64">
            <v>158.04516633982877</v>
          </cell>
          <cell r="B64">
            <v>193.9</v>
          </cell>
          <cell r="C64">
            <v>156.9</v>
          </cell>
          <cell r="N64">
            <v>141.7</v>
          </cell>
          <cell r="O64">
            <v>159.39484213058114</v>
          </cell>
          <cell r="P64">
            <v>170.1916148022936</v>
          </cell>
          <cell r="AA64">
            <v>170.1916148022936</v>
          </cell>
          <cell r="AB64">
            <v>159.39484213058114</v>
          </cell>
          <cell r="AC64">
            <v>156.9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68" customWidth="1"/>
  </cols>
  <sheetData>
    <row r="1" ht="12.75">
      <c r="A1" s="467" t="s">
        <v>252</v>
      </c>
    </row>
    <row r="4" ht="12.75">
      <c r="A4" s="468" t="s">
        <v>253</v>
      </c>
    </row>
    <row r="5" ht="12.75">
      <c r="A5" s="468" t="s">
        <v>265</v>
      </c>
    </row>
    <row r="7" ht="12.75">
      <c r="A7" s="468" t="s">
        <v>254</v>
      </c>
    </row>
    <row r="11" ht="12.75">
      <c r="A11" s="468" t="s">
        <v>266</v>
      </c>
    </row>
    <row r="12" ht="12.75">
      <c r="A12" s="468" t="s">
        <v>267</v>
      </c>
    </row>
    <row r="14" ht="12.75">
      <c r="A14" s="468" t="s">
        <v>255</v>
      </c>
    </row>
    <row r="17" ht="12.75">
      <c r="A17" s="468" t="s">
        <v>256</v>
      </c>
    </row>
    <row r="18" ht="12.75">
      <c r="A18" s="468" t="s">
        <v>138</v>
      </c>
    </row>
    <row r="19" ht="12.75">
      <c r="A19" s="468" t="s">
        <v>257</v>
      </c>
    </row>
    <row r="20" ht="12.75">
      <c r="A20" s="468" t="s">
        <v>258</v>
      </c>
    </row>
    <row r="22" ht="12.75">
      <c r="A22" s="468" t="s">
        <v>259</v>
      </c>
    </row>
    <row r="25" ht="12.75">
      <c r="A25" s="468" t="s">
        <v>260</v>
      </c>
    </row>
    <row r="26" ht="51">
      <c r="A26" s="469" t="s">
        <v>261</v>
      </c>
    </row>
    <row r="29" ht="12.75">
      <c r="A29" s="468" t="s">
        <v>262</v>
      </c>
    </row>
    <row r="30" ht="51">
      <c r="A30" s="469" t="s">
        <v>263</v>
      </c>
    </row>
    <row r="31" ht="12.75">
      <c r="A31" s="468" t="s">
        <v>50</v>
      </c>
    </row>
    <row r="32" ht="12.75">
      <c r="A32" s="468" t="s">
        <v>264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2"/>
  <sheetViews>
    <sheetView workbookViewId="0" topLeftCell="A1">
      <selection activeCell="B61" sqref="B61"/>
    </sheetView>
  </sheetViews>
  <sheetFormatPr defaultColWidth="11.421875" defaultRowHeight="12.75"/>
  <cols>
    <col min="1" max="1" width="1.1484375" style="247" customWidth="1"/>
    <col min="2" max="2" width="11.140625" style="247" customWidth="1"/>
    <col min="3" max="3" width="25.140625" style="247" customWidth="1"/>
    <col min="4" max="4" width="8.421875" style="247" customWidth="1"/>
    <col min="5" max="6" width="8.8515625" style="247" customWidth="1"/>
    <col min="7" max="7" width="7.8515625" style="247" customWidth="1"/>
    <col min="8" max="8" width="6.7109375" style="247" customWidth="1"/>
    <col min="9" max="9" width="6.57421875" style="247" customWidth="1"/>
    <col min="10" max="11" width="7.140625" style="247" customWidth="1"/>
    <col min="12" max="12" width="8.00390625" style="247" customWidth="1"/>
    <col min="13" max="13" width="6.140625" style="247" customWidth="1"/>
    <col min="14" max="14" width="5.7109375" style="247" customWidth="1"/>
    <col min="15" max="15" width="6.8515625" style="247" customWidth="1"/>
    <col min="16" max="16384" width="11.421875" style="247" customWidth="1"/>
  </cols>
  <sheetData>
    <row r="1" spans="1:10" s="236" customFormat="1" ht="12.75" customHeight="1">
      <c r="A1" s="233" t="s">
        <v>185</v>
      </c>
      <c r="B1" s="234"/>
      <c r="C1" s="234"/>
      <c r="D1" s="234"/>
      <c r="E1" s="234"/>
      <c r="F1" s="234"/>
      <c r="G1" s="235"/>
      <c r="H1" s="234"/>
      <c r="I1" s="234"/>
      <c r="J1" s="234"/>
    </row>
    <row r="2" spans="1:10" s="236" customFormat="1" ht="12.75" customHeight="1">
      <c r="A2" s="237"/>
      <c r="B2" s="234"/>
      <c r="C2" s="234"/>
      <c r="D2" s="238"/>
      <c r="E2" s="238"/>
      <c r="F2" s="238"/>
      <c r="G2" s="239"/>
      <c r="H2" s="234"/>
      <c r="I2" s="234"/>
      <c r="J2" s="234"/>
    </row>
    <row r="3" spans="1:10" s="236" customFormat="1" ht="15.75" customHeight="1">
      <c r="A3" s="240"/>
      <c r="B3" s="241" t="s">
        <v>186</v>
      </c>
      <c r="C3" s="242"/>
      <c r="D3" s="234"/>
      <c r="E3" s="234"/>
      <c r="F3" s="234"/>
      <c r="G3" s="235"/>
      <c r="H3" s="234"/>
      <c r="I3" s="234"/>
      <c r="J3" s="234"/>
    </row>
    <row r="4" spans="1:10" s="236" customFormat="1" ht="13.5" customHeight="1">
      <c r="A4" s="243" t="s">
        <v>187</v>
      </c>
      <c r="B4" s="242"/>
      <c r="C4" s="242"/>
      <c r="D4" s="234"/>
      <c r="E4" s="234"/>
      <c r="F4" s="234"/>
      <c r="G4" s="235"/>
      <c r="H4" s="234"/>
      <c r="I4" s="234"/>
      <c r="J4" s="234"/>
    </row>
    <row r="5" spans="1:10" s="236" customFormat="1" ht="13.5" customHeight="1">
      <c r="A5" s="243" t="s">
        <v>84</v>
      </c>
      <c r="B5" s="242"/>
      <c r="C5" s="242"/>
      <c r="D5" s="234"/>
      <c r="E5" s="234"/>
      <c r="F5" s="234"/>
      <c r="G5" s="235"/>
      <c r="H5" s="234"/>
      <c r="I5" s="234"/>
      <c r="J5" s="234"/>
    </row>
    <row r="6" spans="4:10" s="236" customFormat="1" ht="12.75" customHeight="1">
      <c r="D6" s="238"/>
      <c r="E6" s="238"/>
      <c r="F6" s="238"/>
      <c r="G6" s="239"/>
      <c r="H6" s="234"/>
      <c r="I6" s="234"/>
      <c r="J6" s="234"/>
    </row>
    <row r="7" spans="4:10" s="236" customFormat="1" ht="12.75" customHeight="1">
      <c r="D7" s="238"/>
      <c r="E7" s="238"/>
      <c r="F7" s="238"/>
      <c r="G7" s="239"/>
      <c r="H7" s="234"/>
      <c r="I7" s="234"/>
      <c r="J7" s="234"/>
    </row>
    <row r="8" spans="1:10" ht="11.25" customHeight="1">
      <c r="A8" s="244"/>
      <c r="B8" s="244"/>
      <c r="C8" s="245"/>
      <c r="D8" s="495" t="s">
        <v>242</v>
      </c>
      <c r="E8" s="498" t="s">
        <v>147</v>
      </c>
      <c r="F8" s="499"/>
      <c r="G8" s="492" t="s">
        <v>148</v>
      </c>
      <c r="H8" s="246" t="s">
        <v>85</v>
      </c>
      <c r="I8" s="246"/>
      <c r="J8" s="246"/>
    </row>
    <row r="9" spans="3:10" ht="11.25" customHeight="1">
      <c r="C9" s="248"/>
      <c r="D9" s="496"/>
      <c r="E9" s="500"/>
      <c r="F9" s="501"/>
      <c r="G9" s="493"/>
      <c r="H9" s="249" t="s">
        <v>90</v>
      </c>
      <c r="I9" s="250"/>
      <c r="J9" s="251" t="s">
        <v>199</v>
      </c>
    </row>
    <row r="10" spans="1:10" ht="11.25" customHeight="1">
      <c r="A10" s="252" t="s">
        <v>149</v>
      </c>
      <c r="B10" s="252"/>
      <c r="C10" s="253"/>
      <c r="D10" s="496"/>
      <c r="E10" s="502" t="s">
        <v>201</v>
      </c>
      <c r="F10" s="502" t="s">
        <v>243</v>
      </c>
      <c r="G10" s="493"/>
      <c r="H10" s="254" t="s">
        <v>100</v>
      </c>
      <c r="I10" s="254"/>
      <c r="J10" s="254"/>
    </row>
    <row r="11" spans="3:10" ht="11.25" customHeight="1">
      <c r="C11" s="248"/>
      <c r="D11" s="496"/>
      <c r="E11" s="503"/>
      <c r="F11" s="503" t="s">
        <v>50</v>
      </c>
      <c r="G11" s="493"/>
      <c r="H11" s="255" t="s">
        <v>101</v>
      </c>
      <c r="I11" s="256" t="s">
        <v>102</v>
      </c>
      <c r="J11" s="257" t="s">
        <v>102</v>
      </c>
    </row>
    <row r="12" spans="1:10" ht="10.5" customHeight="1">
      <c r="A12" s="258"/>
      <c r="B12" s="258"/>
      <c r="C12" s="259"/>
      <c r="D12" s="497"/>
      <c r="E12" s="504"/>
      <c r="F12" s="504" t="s">
        <v>50</v>
      </c>
      <c r="G12" s="494"/>
      <c r="H12" s="260" t="s">
        <v>103</v>
      </c>
      <c r="I12" s="261" t="s">
        <v>104</v>
      </c>
      <c r="J12" s="262" t="s">
        <v>143</v>
      </c>
    </row>
    <row r="13" spans="1:10" ht="10.5" customHeight="1">
      <c r="A13" s="263"/>
      <c r="B13" s="263"/>
      <c r="C13" s="264"/>
      <c r="D13" s="265"/>
      <c r="E13" s="265"/>
      <c r="F13" s="265"/>
      <c r="G13" s="265"/>
      <c r="H13" s="265"/>
      <c r="I13" s="265"/>
      <c r="J13" s="265"/>
    </row>
    <row r="14" spans="1:10" ht="10.5" customHeight="1">
      <c r="A14" s="263"/>
      <c r="B14" s="263"/>
      <c r="C14" s="264"/>
      <c r="D14" s="265"/>
      <c r="E14" s="265"/>
      <c r="F14" s="265"/>
      <c r="G14" s="265"/>
      <c r="H14" s="266"/>
      <c r="I14" s="266"/>
      <c r="J14" s="265"/>
    </row>
    <row r="15" spans="1:10" ht="10.5" customHeight="1">
      <c r="A15" s="263" t="s">
        <v>150</v>
      </c>
      <c r="B15" s="263"/>
      <c r="C15" s="264"/>
      <c r="D15" s="267">
        <f>'[7]Veränd_VOL'!AC86</f>
        <v>88.76114240295719</v>
      </c>
      <c r="E15" s="268">
        <f>'[7]Veränd_VOL'!AD86</f>
        <v>114.26182730251475</v>
      </c>
      <c r="F15" s="269">
        <f>'[7]Veränd_VOL'!AE86</f>
        <v>103.3</v>
      </c>
      <c r="G15" s="267">
        <f>'[7]Veränd_VOL'!AF86</f>
        <v>101.27014246191742</v>
      </c>
      <c r="H15" s="270">
        <f>'[7]Veränd_VOL'!AG86</f>
        <v>-22.317763947571947</v>
      </c>
      <c r="I15" s="270">
        <f>'[7]Veränd_VOL'!AH86</f>
        <v>-14.074402320467383</v>
      </c>
      <c r="J15" s="270">
        <f>'[7]Veränd_VOL'!AI86</f>
        <v>-10.063168620226113</v>
      </c>
    </row>
    <row r="16" spans="1:10" ht="10.5" customHeight="1">
      <c r="A16" s="263"/>
      <c r="B16" s="263"/>
      <c r="C16" s="264"/>
      <c r="D16" s="267"/>
      <c r="E16" s="268"/>
      <c r="F16" s="269"/>
      <c r="G16" s="267"/>
      <c r="H16" s="270"/>
      <c r="I16" s="270"/>
      <c r="J16" s="270"/>
    </row>
    <row r="17" spans="1:10" ht="10.5" customHeight="1">
      <c r="A17" s="263"/>
      <c r="B17" s="263" t="s">
        <v>106</v>
      </c>
      <c r="C17" s="264"/>
      <c r="D17" s="267">
        <f>'[7]Veränd_VOL'!AC15</f>
        <v>94.53000872321064</v>
      </c>
      <c r="E17" s="268">
        <f>'[7]Veränd_VOL'!AD15</f>
        <v>116.96958593636315</v>
      </c>
      <c r="F17" s="269">
        <f>'[7]Veränd_VOL'!AE15</f>
        <v>98.8</v>
      </c>
      <c r="G17" s="267">
        <f>'[7]Veränd_VOL'!AF15</f>
        <v>102.7508389135627</v>
      </c>
      <c r="H17" s="270">
        <f>'[7]Veränd_VOL'!AG15</f>
        <v>-19.184112719147922</v>
      </c>
      <c r="I17" s="270">
        <f>'[7]Veränd_VOL'!AH15</f>
        <v>-4.321853519017566</v>
      </c>
      <c r="J17" s="270">
        <f>'[7]Veränd_VOL'!AI15</f>
        <v>-7.627317364212</v>
      </c>
    </row>
    <row r="18" spans="1:10" ht="10.5" customHeight="1">
      <c r="A18" s="263"/>
      <c r="B18" s="263" t="s">
        <v>107</v>
      </c>
      <c r="C18" s="264"/>
      <c r="D18" s="267">
        <f>'[7]Veränd_VOL'!AC50</f>
        <v>72.18638680170562</v>
      </c>
      <c r="E18" s="268">
        <f>'[7]Veränd_VOL'!AD50</f>
        <v>106.48206002916636</v>
      </c>
      <c r="F18" s="269">
        <f>'[7]Veränd_VOL'!AE50</f>
        <v>116.3</v>
      </c>
      <c r="G18" s="267">
        <f>'[7]Veränd_VOL'!AF50</f>
        <v>97.01589557041567</v>
      </c>
      <c r="H18" s="270">
        <f>'[7]Veränd_VOL'!AG50</f>
        <v>-32.20793551333141</v>
      </c>
      <c r="I18" s="270">
        <f>'[7]Veränd_VOL'!AH50</f>
        <v>-37.930879792170565</v>
      </c>
      <c r="J18" s="270">
        <f>'[7]Veränd_VOL'!AI50</f>
        <v>-16.73867436034312</v>
      </c>
    </row>
    <row r="19" spans="1:10" ht="10.5" customHeight="1">
      <c r="A19" s="263"/>
      <c r="B19" s="263"/>
      <c r="C19" s="264"/>
      <c r="D19" s="267"/>
      <c r="E19" s="268"/>
      <c r="F19" s="269"/>
      <c r="G19" s="267"/>
      <c r="H19" s="270"/>
      <c r="I19" s="270"/>
      <c r="J19" s="270"/>
    </row>
    <row r="20" spans="1:10" ht="10.5" customHeight="1">
      <c r="A20" s="263"/>
      <c r="B20" s="263"/>
      <c r="C20" s="264"/>
      <c r="D20" s="267"/>
      <c r="E20" s="268"/>
      <c r="F20" s="269"/>
      <c r="G20" s="267"/>
      <c r="H20" s="270"/>
      <c r="I20" s="270"/>
      <c r="J20" s="270"/>
    </row>
    <row r="21" spans="1:10" ht="10.5" customHeight="1">
      <c r="A21" s="263" t="s">
        <v>151</v>
      </c>
      <c r="B21" s="263"/>
      <c r="C21" s="264"/>
      <c r="D21" s="267">
        <f>'[7]Veränd_VOL'!AC87</f>
        <v>63.227162433356945</v>
      </c>
      <c r="E21" s="268">
        <f>'[7]Veränd_VOL'!AD87</f>
        <v>62.06863813756072</v>
      </c>
      <c r="F21" s="269">
        <f>'[7]Veränd_VOL'!AE87</f>
        <v>144</v>
      </c>
      <c r="G21" s="267">
        <f>'[7]Veränd_VOL'!AF87</f>
        <v>64.54576449640561</v>
      </c>
      <c r="H21" s="270">
        <f>'[7]Veränd_VOL'!AG87</f>
        <v>1.8665212103230404</v>
      </c>
      <c r="I21" s="270">
        <f>'[7]Veränd_VOL'!AH87</f>
        <v>-56.0922483101688</v>
      </c>
      <c r="J21" s="270">
        <f>'[7]Veränd_VOL'!AI87</f>
        <v>-48.88289130385732</v>
      </c>
    </row>
    <row r="22" spans="1:10" ht="10.5" customHeight="1">
      <c r="A22" s="263" t="s">
        <v>50</v>
      </c>
      <c r="B22" s="263" t="s">
        <v>50</v>
      </c>
      <c r="C22" s="264"/>
      <c r="D22" s="267"/>
      <c r="E22" s="268"/>
      <c r="F22" s="269"/>
      <c r="G22" s="267"/>
      <c r="H22" s="270"/>
      <c r="I22" s="270"/>
      <c r="J22" s="270"/>
    </row>
    <row r="23" spans="1:10" ht="10.5" customHeight="1">
      <c r="A23" s="263"/>
      <c r="B23" s="263"/>
      <c r="C23" s="264"/>
      <c r="D23" s="267"/>
      <c r="E23" s="268"/>
      <c r="F23" s="269"/>
      <c r="G23" s="267"/>
      <c r="H23" s="270"/>
      <c r="I23" s="270"/>
      <c r="J23" s="270"/>
    </row>
    <row r="24" spans="1:10" ht="10.5" customHeight="1">
      <c r="A24" s="263" t="s">
        <v>152</v>
      </c>
      <c r="B24" s="263"/>
      <c r="C24" s="264"/>
      <c r="D24" s="267">
        <f>'[7]Veränd_VOL'!AC88</f>
        <v>108.46945778984806</v>
      </c>
      <c r="E24" s="268">
        <f>'[7]Veränd_VOL'!AD88</f>
        <v>116.20401809038047</v>
      </c>
      <c r="F24" s="271">
        <f>'[7]Veränd_VOL'!AE88</f>
        <v>118.6</v>
      </c>
      <c r="G24" s="267">
        <f>'[7]Veränd_VOL'!AF88</f>
        <v>110.32811421420251</v>
      </c>
      <c r="H24" s="270">
        <f>'[7]Veränd_VOL'!AG88</f>
        <v>-6.656017948120062</v>
      </c>
      <c r="I24" s="270">
        <f>'[7]Veränd_VOL'!AH88</f>
        <v>-8.541772521207362</v>
      </c>
      <c r="J24" s="270">
        <f>'[7]Veränd_VOL'!AI88</f>
        <v>-0.8923645931183827</v>
      </c>
    </row>
    <row r="25" spans="1:10" ht="10.5" customHeight="1">
      <c r="A25" s="263"/>
      <c r="B25" s="263"/>
      <c r="C25" s="264"/>
      <c r="D25" s="267"/>
      <c r="E25" s="268"/>
      <c r="F25" s="269"/>
      <c r="G25" s="267"/>
      <c r="H25" s="270"/>
      <c r="I25" s="270"/>
      <c r="J25" s="270"/>
    </row>
    <row r="26" spans="1:10" ht="10.5" customHeight="1">
      <c r="A26" s="263"/>
      <c r="B26" s="263"/>
      <c r="C26" s="264"/>
      <c r="D26" s="267"/>
      <c r="E26" s="268"/>
      <c r="F26" s="269"/>
      <c r="G26" s="267"/>
      <c r="H26" s="270"/>
      <c r="I26" s="270"/>
      <c r="J26" s="270"/>
    </row>
    <row r="27" spans="1:10" ht="10.5" customHeight="1">
      <c r="A27" s="263" t="s">
        <v>153</v>
      </c>
      <c r="B27" s="263"/>
      <c r="C27" s="264"/>
      <c r="D27" s="267">
        <f>'[7]Veränd_VOL'!AC89</f>
        <v>147.2116763277612</v>
      </c>
      <c r="E27" s="268">
        <f>'[7]Veränd_VOL'!AD89</f>
        <v>153.8880632401086</v>
      </c>
      <c r="F27" s="271">
        <f>'[7]Veränd_VOL'!AE89</f>
        <v>127.2</v>
      </c>
      <c r="G27" s="267">
        <f>'[7]Veränd_VOL'!AF89</f>
        <v>138.22537059690345</v>
      </c>
      <c r="H27" s="270">
        <f>'[7]Veränd_VOL'!AG89</f>
        <v>-4.338469645907725</v>
      </c>
      <c r="I27" s="270">
        <f>'[7]Veränd_VOL'!AH89</f>
        <v>15.732449943208497</v>
      </c>
      <c r="J27" s="270">
        <f>'[7]Veränd_VOL'!AI89</f>
        <v>14.565281803108391</v>
      </c>
    </row>
    <row r="28" spans="1:10" ht="10.5" customHeight="1">
      <c r="A28" s="263"/>
      <c r="B28" s="263"/>
      <c r="C28" s="264"/>
      <c r="D28" s="267"/>
      <c r="E28" s="268"/>
      <c r="F28" s="269"/>
      <c r="G28" s="267"/>
      <c r="H28" s="270"/>
      <c r="I28" s="270"/>
      <c r="J28" s="270"/>
    </row>
    <row r="29" spans="1:10" ht="10.5" customHeight="1">
      <c r="A29" s="263"/>
      <c r="B29" s="263" t="s">
        <v>106</v>
      </c>
      <c r="C29" s="264"/>
      <c r="D29" s="267">
        <f>'[7]Veränd_VOL'!AC18</f>
        <v>124.56252631235414</v>
      </c>
      <c r="E29" s="268">
        <f>'[7]Veränd_VOL'!AD18</f>
        <v>127.9781915793738</v>
      </c>
      <c r="F29" s="271">
        <f>'[7]Veränd_VOL'!AE18</f>
        <v>106.3</v>
      </c>
      <c r="G29" s="267">
        <f>'[7]Veränd_VOL'!AF18</f>
        <v>116.1342772251892</v>
      </c>
      <c r="H29" s="270">
        <f>'[7]Veränd_VOL'!AG18</f>
        <v>-2.668943219830717</v>
      </c>
      <c r="I29" s="270">
        <f>'[7]Veränd_VOL'!AH18</f>
        <v>17.180175270323744</v>
      </c>
      <c r="J29" s="270">
        <f>'[7]Veränd_VOL'!AI18</f>
        <v>17.282799611839856</v>
      </c>
    </row>
    <row r="30" spans="1:10" ht="10.5" customHeight="1">
      <c r="A30" s="263"/>
      <c r="B30" s="263" t="s">
        <v>107</v>
      </c>
      <c r="C30" s="264"/>
      <c r="D30" s="267">
        <f>'[7]Veränd_VOL'!AC53</f>
        <v>215.64307100226864</v>
      </c>
      <c r="E30" s="268">
        <f>'[7]Veränd_VOL'!AD53</f>
        <v>232.17129472044365</v>
      </c>
      <c r="F30" s="269">
        <f>'[7]Veränd_VOL'!AE53</f>
        <v>190.6</v>
      </c>
      <c r="G30" s="267">
        <f>'[7]Veränd_VOL'!AF53</f>
        <v>204.97067133660573</v>
      </c>
      <c r="H30" s="270">
        <f>'[7]Veränd_VOL'!AG53</f>
        <v>-7.1189781398585765</v>
      </c>
      <c r="I30" s="270">
        <f>'[7]Veränd_VOL'!AH53</f>
        <v>13.139071879469386</v>
      </c>
      <c r="J30" s="270">
        <f>'[7]Veränd_VOL'!AI53</f>
        <v>10.120954608237335</v>
      </c>
    </row>
    <row r="31" spans="1:10" ht="10.5" customHeight="1">
      <c r="A31" s="263"/>
      <c r="B31" s="263"/>
      <c r="C31" s="264"/>
      <c r="D31" s="267"/>
      <c r="E31" s="268"/>
      <c r="F31" s="269"/>
      <c r="G31" s="267"/>
      <c r="H31" s="270"/>
      <c r="I31" s="270"/>
      <c r="J31" s="270"/>
    </row>
    <row r="32" spans="1:10" ht="10.5" customHeight="1">
      <c r="A32" s="263"/>
      <c r="B32" s="263"/>
      <c r="C32" s="264"/>
      <c r="D32" s="267"/>
      <c r="E32" s="268"/>
      <c r="F32" s="269"/>
      <c r="G32" s="267"/>
      <c r="H32" s="270"/>
      <c r="I32" s="270"/>
      <c r="J32" s="270"/>
    </row>
    <row r="33" spans="1:10" ht="10.5" customHeight="1">
      <c r="A33" s="263" t="s">
        <v>154</v>
      </c>
      <c r="B33" s="263"/>
      <c r="C33" s="264"/>
      <c r="D33" s="267">
        <f>'[7]Veränd_VOL'!AC90</f>
        <v>150.8251330139131</v>
      </c>
      <c r="E33" s="268">
        <f>'[7]Veränd_VOL'!AD90</f>
        <v>150.43505080403713</v>
      </c>
      <c r="F33" s="269">
        <f>'[7]Veränd_VOL'!AE90</f>
        <v>120.2</v>
      </c>
      <c r="G33" s="267">
        <f>'[7]Veränd_VOL'!AF90</f>
        <v>152.29338646093754</v>
      </c>
      <c r="H33" s="270">
        <f>'[7]Veränd_VOL'!AG90</f>
        <v>0.25930274081145327</v>
      </c>
      <c r="I33" s="270">
        <f>'[7]Veränd_VOL'!AH90</f>
        <v>25.47848004485283</v>
      </c>
      <c r="J33" s="270">
        <f>'[7]Veränd_VOL'!AI90</f>
        <v>14.096096641287408</v>
      </c>
    </row>
    <row r="34" spans="1:10" ht="10.5" customHeight="1">
      <c r="A34" s="263"/>
      <c r="B34" s="263"/>
      <c r="C34" s="264"/>
      <c r="D34" s="267"/>
      <c r="E34" s="268"/>
      <c r="F34" s="269"/>
      <c r="G34" s="267"/>
      <c r="H34" s="270"/>
      <c r="I34" s="270"/>
      <c r="J34" s="270"/>
    </row>
    <row r="35" spans="1:10" ht="10.5" customHeight="1">
      <c r="A35" s="263"/>
      <c r="B35" s="263" t="s">
        <v>106</v>
      </c>
      <c r="C35" s="264"/>
      <c r="D35" s="267">
        <f>'[7]Veränd_VOL'!AC19</f>
        <v>163.46384936214162</v>
      </c>
      <c r="E35" s="268">
        <f>'[7]Veränd_VOL'!AD19</f>
        <v>167.72836383685913</v>
      </c>
      <c r="F35" s="269">
        <f>'[7]Veränd_VOL'!AE19</f>
        <v>141.9</v>
      </c>
      <c r="G35" s="267">
        <f>'[7]Veränd_VOL'!AF19</f>
        <v>169.70573979391781</v>
      </c>
      <c r="H35" s="270">
        <f>'[7]Veränd_VOL'!AG19</f>
        <v>-2.5425124154107843</v>
      </c>
      <c r="I35" s="270">
        <f>'[7]Veränd_VOL'!AH19</f>
        <v>15.196511178394369</v>
      </c>
      <c r="J35" s="270">
        <f>'[7]Veränd_VOL'!AI19</f>
        <v>11.876282854451723</v>
      </c>
    </row>
    <row r="36" spans="1:10" ht="10.5" customHeight="1">
      <c r="A36" s="263"/>
      <c r="B36" s="263" t="s">
        <v>107</v>
      </c>
      <c r="C36" s="264"/>
      <c r="D36" s="267">
        <f>'[7]Veränd_VOL'!AC54</f>
        <v>127.55572863100153</v>
      </c>
      <c r="E36" s="268">
        <f>'[7]Veränd_VOL'!AD54</f>
        <v>118.59597138749653</v>
      </c>
      <c r="F36" s="269">
        <f>'[7]Veränd_VOL'!AE54</f>
        <v>80.3</v>
      </c>
      <c r="G36" s="267">
        <f>'[7]Veränd_VOL'!AF54</f>
        <v>120.23513946359171</v>
      </c>
      <c r="H36" s="270">
        <f>'[7]Veränd_VOL'!AG54</f>
        <v>7.55485800966222</v>
      </c>
      <c r="I36" s="270">
        <f>'[7]Veränd_VOL'!AH54</f>
        <v>58.84897712453491</v>
      </c>
      <c r="J36" s="270">
        <f>'[7]Veränd_VOL'!AI54</f>
        <v>20.262637306206695</v>
      </c>
    </row>
    <row r="37" spans="1:10" ht="10.5" customHeight="1">
      <c r="A37" s="263"/>
      <c r="B37" s="263"/>
      <c r="C37" s="264"/>
      <c r="D37" s="267"/>
      <c r="E37" s="268"/>
      <c r="F37" s="269"/>
      <c r="G37" s="267"/>
      <c r="H37" s="270"/>
      <c r="I37" s="270"/>
      <c r="J37" s="270"/>
    </row>
    <row r="38" spans="1:10" ht="10.5" customHeight="1">
      <c r="A38" s="263"/>
      <c r="B38" s="263"/>
      <c r="C38" s="264"/>
      <c r="D38" s="267"/>
      <c r="E38" s="268"/>
      <c r="F38" s="269"/>
      <c r="G38" s="267"/>
      <c r="H38" s="270"/>
      <c r="I38" s="270"/>
      <c r="J38" s="270"/>
    </row>
    <row r="39" spans="1:10" ht="10.5" customHeight="1">
      <c r="A39" s="263" t="s">
        <v>155</v>
      </c>
      <c r="B39" s="263"/>
      <c r="C39" s="264"/>
      <c r="D39" s="267"/>
      <c r="E39" s="268"/>
      <c r="F39" s="269"/>
      <c r="G39" s="267"/>
      <c r="H39" s="270"/>
      <c r="I39" s="270"/>
      <c r="J39" s="270"/>
    </row>
    <row r="40" spans="1:10" ht="10.5" customHeight="1">
      <c r="A40" s="263" t="s">
        <v>50</v>
      </c>
      <c r="B40" s="263" t="s">
        <v>156</v>
      </c>
      <c r="C40" s="264"/>
      <c r="D40" s="267">
        <f>'[7]Veränd_VOL'!AC91</f>
        <v>166.60291341340096</v>
      </c>
      <c r="E40" s="268">
        <f>'[7]Veränd_VOL'!AD91</f>
        <v>178.8478779421573</v>
      </c>
      <c r="F40" s="271">
        <f>'[7]Veränd_VOL'!AE91</f>
        <v>175.2</v>
      </c>
      <c r="G40" s="267">
        <f>'[7]Veränd_VOL'!AF91</f>
        <v>165.75346193292563</v>
      </c>
      <c r="H40" s="270">
        <f>'[7]Veränd_VOL'!AG91</f>
        <v>-6.846580831513473</v>
      </c>
      <c r="I40" s="270">
        <f>'[7]Veränd_VOL'!AH91</f>
        <v>-4.907012891894426</v>
      </c>
      <c r="J40" s="270">
        <f>'[7]Veränd_VOL'!AI91</f>
        <v>-1.331411584746412</v>
      </c>
    </row>
    <row r="41" spans="1:10" ht="10.5" customHeight="1">
      <c r="A41" s="263"/>
      <c r="B41" s="263"/>
      <c r="C41" s="264"/>
      <c r="D41" s="267"/>
      <c r="E41" s="268"/>
      <c r="F41" s="269"/>
      <c r="G41" s="267"/>
      <c r="H41" s="270"/>
      <c r="I41" s="270"/>
      <c r="J41" s="270"/>
    </row>
    <row r="42" spans="1:10" ht="10.5" customHeight="1">
      <c r="A42" s="263"/>
      <c r="B42" s="263" t="s">
        <v>106</v>
      </c>
      <c r="C42" s="264"/>
      <c r="D42" s="267">
        <f>'[7]Veränd_VOL'!AC20</f>
        <v>161.37914055586887</v>
      </c>
      <c r="E42" s="268">
        <f>'[7]Veränd_VOL'!AD20</f>
        <v>172.09171923141696</v>
      </c>
      <c r="F42" s="269">
        <f>'[7]Veränd_VOL'!AE20</f>
        <v>166.1</v>
      </c>
      <c r="G42" s="267">
        <f>'[7]Veränd_VOL'!AF20</f>
        <v>160.63900670437533</v>
      </c>
      <c r="H42" s="270">
        <f>'[7]Veränd_VOL'!AG20</f>
        <v>-6.224923966935654</v>
      </c>
      <c r="I42" s="270">
        <f>'[7]Veränd_VOL'!AH20</f>
        <v>-2.8421790753348115</v>
      </c>
      <c r="J42" s="270">
        <f>'[7]Veränd_VOL'!AI20</f>
        <v>1.0716976222544774</v>
      </c>
    </row>
    <row r="43" spans="1:10" ht="10.5" customHeight="1">
      <c r="A43" s="263"/>
      <c r="B43" s="263" t="s">
        <v>107</v>
      </c>
      <c r="C43" s="264"/>
      <c r="D43" s="267">
        <f>'[7]Veränd_VOL'!AC55</f>
        <v>302.1094133987953</v>
      </c>
      <c r="E43" s="268">
        <f>'[7]Veränd_VOL'!AD55</f>
        <v>354.10500404506496</v>
      </c>
      <c r="F43" s="269">
        <f>'[7]Veränd_VOL'!AE55</f>
        <v>410.1</v>
      </c>
      <c r="G43" s="267">
        <f>'[7]Veränd_VOL'!AF55</f>
        <v>298.4242243080685</v>
      </c>
      <c r="H43" s="270">
        <f>'[7]Veränd_VOL'!AG55</f>
        <v>-14.683664464581376</v>
      </c>
      <c r="I43" s="270">
        <f>'[7]Veränd_VOL'!AH55</f>
        <v>-26.332744843015046</v>
      </c>
      <c r="J43" s="270">
        <f>'[7]Veränd_VOL'!AI55</f>
        <v>-25.866476737502698</v>
      </c>
    </row>
    <row r="44" spans="1:10" ht="10.5" customHeight="1">
      <c r="A44" s="263"/>
      <c r="B44" s="263"/>
      <c r="C44" s="264"/>
      <c r="D44" s="267"/>
      <c r="E44" s="268"/>
      <c r="F44" s="269"/>
      <c r="G44" s="267"/>
      <c r="H44" s="270"/>
      <c r="I44" s="270"/>
      <c r="J44" s="270"/>
    </row>
    <row r="45" spans="1:10" ht="10.5" customHeight="1">
      <c r="A45" s="263"/>
      <c r="B45" s="263"/>
      <c r="C45" s="264" t="s">
        <v>50</v>
      </c>
      <c r="D45" s="267"/>
      <c r="E45" s="268"/>
      <c r="F45" s="269"/>
      <c r="G45" s="267"/>
      <c r="H45" s="270"/>
      <c r="I45" s="270"/>
      <c r="J45" s="270"/>
    </row>
    <row r="46" spans="1:10" ht="10.5" customHeight="1">
      <c r="A46" s="263" t="s">
        <v>157</v>
      </c>
      <c r="B46" s="263"/>
      <c r="C46" s="264"/>
      <c r="D46" s="267">
        <f>'[7]Veränd_VOL'!AC92</f>
        <v>139.3443354187232</v>
      </c>
      <c r="E46" s="268">
        <f>'[7]Veränd_VOL'!AD92</f>
        <v>173.0348336348175</v>
      </c>
      <c r="F46" s="269">
        <f>'[7]Veränd_VOL'!AE92</f>
        <v>122.3</v>
      </c>
      <c r="G46" s="267">
        <f>'[7]Veränd_VOL'!AF92</f>
        <v>142.66315123589385</v>
      </c>
      <c r="H46" s="270">
        <f>'[7]Veränd_VOL'!AG92</f>
        <v>-19.470356059749577</v>
      </c>
      <c r="I46" s="270">
        <f>'[7]Veränd_VOL'!AH92</f>
        <v>13.936496662897145</v>
      </c>
      <c r="J46" s="270">
        <f>'[7]Veränd_VOL'!AI92</f>
        <v>11.518379020022534</v>
      </c>
    </row>
    <row r="47" spans="1:10" ht="10.5" customHeight="1">
      <c r="A47" s="263"/>
      <c r="B47" s="263"/>
      <c r="C47" s="264"/>
      <c r="D47" s="267"/>
      <c r="E47" s="268"/>
      <c r="F47" s="269"/>
      <c r="G47" s="267"/>
      <c r="H47" s="270"/>
      <c r="I47" s="270"/>
      <c r="J47" s="270"/>
    </row>
    <row r="48" spans="1:10" ht="10.5" customHeight="1">
      <c r="A48" s="263"/>
      <c r="B48" s="263" t="s">
        <v>106</v>
      </c>
      <c r="C48" s="264"/>
      <c r="D48" s="267">
        <f>'[7]Veränd_VOL'!AC21</f>
        <v>151.03822649556312</v>
      </c>
      <c r="E48" s="268">
        <f>'[7]Veränd_VOL'!AD21</f>
        <v>182.55087175816215</v>
      </c>
      <c r="F48" s="269">
        <f>'[7]Veränd_VOL'!AE21</f>
        <v>117.2</v>
      </c>
      <c r="G48" s="267">
        <f>'[7]Veränd_VOL'!AF21</f>
        <v>148.5064672745538</v>
      </c>
      <c r="H48" s="270">
        <f>'[7]Veränd_VOL'!AG21</f>
        <v>-17.262391003175278</v>
      </c>
      <c r="I48" s="270">
        <f>'[7]Veränd_VOL'!AH21</f>
        <v>28.872206907477064</v>
      </c>
      <c r="J48" s="270">
        <f>'[7]Veränd_VOL'!AI21</f>
        <v>26.882467731819727</v>
      </c>
    </row>
    <row r="49" spans="1:10" ht="10.5" customHeight="1">
      <c r="A49" s="263"/>
      <c r="B49" s="263" t="s">
        <v>107</v>
      </c>
      <c r="C49" s="264"/>
      <c r="D49" s="267">
        <f>'[7]Veränd_VOL'!AC56</f>
        <v>114.29713515878883</v>
      </c>
      <c r="E49" s="268">
        <f>'[7]Veränd_VOL'!AD56</f>
        <v>152.65238685950519</v>
      </c>
      <c r="F49" s="271">
        <f>'[7]Veränd_VOL'!AE56</f>
        <v>133.3</v>
      </c>
      <c r="G49" s="267">
        <f>'[7]Veränd_VOL'!AF56</f>
        <v>130.1473251575895</v>
      </c>
      <c r="H49" s="270">
        <f>'[7]Veränd_VOL'!AG56</f>
        <v>-25.12587748530713</v>
      </c>
      <c r="I49" s="270">
        <f>'[7]Veränd_VOL'!AH56</f>
        <v>-14.255712559048144</v>
      </c>
      <c r="J49" s="270">
        <f>'[7]Veränd_VOL'!AI56</f>
        <v>-13.955461381806698</v>
      </c>
    </row>
    <row r="50" spans="1:10" ht="10.5" customHeight="1">
      <c r="A50" s="263"/>
      <c r="B50" s="263"/>
      <c r="C50" s="264"/>
      <c r="D50" s="267"/>
      <c r="E50" s="268"/>
      <c r="F50" s="269"/>
      <c r="G50" s="267"/>
      <c r="H50" s="270"/>
      <c r="I50" s="270"/>
      <c r="J50" s="270"/>
    </row>
    <row r="51" spans="1:10" ht="10.5" customHeight="1">
      <c r="A51" s="263"/>
      <c r="B51" s="263"/>
      <c r="C51" s="264"/>
      <c r="D51" s="267"/>
      <c r="E51" s="268"/>
      <c r="F51" s="269"/>
      <c r="G51" s="267"/>
      <c r="H51" s="270"/>
      <c r="I51" s="270"/>
      <c r="J51" s="270"/>
    </row>
    <row r="52" spans="1:10" ht="10.5" customHeight="1">
      <c r="A52" s="263" t="s">
        <v>158</v>
      </c>
      <c r="B52" s="263"/>
      <c r="C52" s="264"/>
      <c r="D52" s="267">
        <f>'[7]Veränd_VOL'!AC93</f>
        <v>166.6559770606962</v>
      </c>
      <c r="E52" s="268">
        <f>'[7]Veränd_VOL'!AD93</f>
        <v>183.42579901478106</v>
      </c>
      <c r="F52" s="271">
        <f>'[7]Veränd_VOL'!AE93</f>
        <v>144.3</v>
      </c>
      <c r="G52" s="267">
        <f>'[7]Veränd_VOL'!AF93</f>
        <v>159.41237610144643</v>
      </c>
      <c r="H52" s="270">
        <f>'[7]Veränd_VOL'!AG93</f>
        <v>-9.14256448338192</v>
      </c>
      <c r="I52" s="270">
        <f>'[7]Veränd_VOL'!AH93</f>
        <v>15.492707595770046</v>
      </c>
      <c r="J52" s="270">
        <f>'[7]Veränd_VOL'!AI93</f>
        <v>13.478621235498158</v>
      </c>
    </row>
    <row r="53" spans="1:10" ht="10.5" customHeight="1">
      <c r="A53" s="263"/>
      <c r="B53" s="263"/>
      <c r="C53" s="264"/>
      <c r="D53" s="267"/>
      <c r="E53" s="268"/>
      <c r="F53" s="269"/>
      <c r="G53" s="267"/>
      <c r="H53" s="270"/>
      <c r="I53" s="270"/>
      <c r="J53" s="270"/>
    </row>
    <row r="54" spans="1:10" ht="10.5" customHeight="1">
      <c r="A54" s="263"/>
      <c r="B54" s="263" t="s">
        <v>106</v>
      </c>
      <c r="C54" s="264"/>
      <c r="D54" s="267">
        <f>'[7]Veränd_VOL'!AC22</f>
        <v>149.9510741069675</v>
      </c>
      <c r="E54" s="268">
        <f>'[7]Veränd_VOL'!AD22</f>
        <v>158.11584771661563</v>
      </c>
      <c r="F54" s="271">
        <f>'[7]Veränd_VOL'!AE22</f>
        <v>133.1</v>
      </c>
      <c r="G54" s="267">
        <f>'[7]Veränd_VOL'!AF22</f>
        <v>141.4386340929862</v>
      </c>
      <c r="H54" s="270">
        <f>'[7]Veränd_VOL'!AG22</f>
        <v>-5.163792072431295</v>
      </c>
      <c r="I54" s="270">
        <f>'[7]Veränd_VOL'!AH22</f>
        <v>12.660461387654022</v>
      </c>
      <c r="J54" s="270">
        <f>'[7]Veränd_VOL'!AI22</f>
        <v>12.761902350658767</v>
      </c>
    </row>
    <row r="55" spans="1:10" ht="10.5" customHeight="1">
      <c r="A55" s="263"/>
      <c r="B55" s="263" t="s">
        <v>107</v>
      </c>
      <c r="C55" s="264"/>
      <c r="D55" s="267">
        <f>'[7]Veränd_VOL'!AC57</f>
        <v>244.40195993142572</v>
      </c>
      <c r="E55" s="268">
        <f>'[7]Veränd_VOL'!AD57</f>
        <v>301.2203797735155</v>
      </c>
      <c r="F55" s="269">
        <f>'[7]Veränd_VOL'!AE57</f>
        <v>196.5</v>
      </c>
      <c r="G55" s="267">
        <f>'[7]Veränd_VOL'!AF57</f>
        <v>243.06363957617842</v>
      </c>
      <c r="H55" s="270">
        <f>'[7]Veränd_VOL'!AG57</f>
        <v>-18.862740922380805</v>
      </c>
      <c r="I55" s="270">
        <f>'[7]Veränd_VOL'!AH57</f>
        <v>24.377587751361688</v>
      </c>
      <c r="J55" s="270">
        <f>'[7]Veränd_VOL'!AI57</f>
        <v>15.400565067236927</v>
      </c>
    </row>
    <row r="56" spans="1:10" ht="10.5" customHeight="1">
      <c r="A56" s="263"/>
      <c r="B56" s="263"/>
      <c r="C56" s="264"/>
      <c r="D56" s="267"/>
      <c r="E56" s="268"/>
      <c r="F56" s="269"/>
      <c r="G56" s="267"/>
      <c r="H56" s="270"/>
      <c r="I56" s="270"/>
      <c r="J56" s="270"/>
    </row>
    <row r="57" spans="1:10" ht="10.5" customHeight="1">
      <c r="A57" s="263"/>
      <c r="B57" s="263"/>
      <c r="C57" s="264"/>
      <c r="D57" s="267"/>
      <c r="E57" s="268"/>
      <c r="F57" s="269"/>
      <c r="G57" s="267"/>
      <c r="H57" s="270"/>
      <c r="I57" s="270"/>
      <c r="J57" s="270"/>
    </row>
    <row r="58" spans="1:10" ht="10.5" customHeight="1">
      <c r="A58" s="263" t="s">
        <v>159</v>
      </c>
      <c r="B58" s="263"/>
      <c r="C58" s="264"/>
      <c r="D58" s="267"/>
      <c r="E58" s="268"/>
      <c r="F58" s="269"/>
      <c r="G58" s="267"/>
      <c r="H58" s="270"/>
      <c r="I58" s="270"/>
      <c r="J58" s="270"/>
    </row>
    <row r="59" spans="1:10" ht="10.5" customHeight="1">
      <c r="A59" s="263"/>
      <c r="B59" s="263" t="s">
        <v>160</v>
      </c>
      <c r="C59" s="264"/>
      <c r="D59" s="267">
        <f>'[7]Veränd_VOL'!AC94</f>
        <v>109.45542891230153</v>
      </c>
      <c r="E59" s="268">
        <f>'[7]Veränd_VOL'!AD94</f>
        <v>113.63237874390994</v>
      </c>
      <c r="F59" s="271">
        <f>'[7]Veränd_VOL'!AE94</f>
        <v>104.6</v>
      </c>
      <c r="G59" s="267">
        <f>'[7]Veränd_VOL'!AF94</f>
        <v>104.10672453629124</v>
      </c>
      <c r="H59" s="270">
        <f>'[7]Veränd_VOL'!AG94</f>
        <v>-3.675844752860348</v>
      </c>
      <c r="I59" s="270">
        <f>'[7]Veränd_VOL'!AH94</f>
        <v>4.641901445794965</v>
      </c>
      <c r="J59" s="270">
        <f>'[7]Veränd_VOL'!AI94</f>
        <v>15.287358929091178</v>
      </c>
    </row>
    <row r="60" spans="1:10" ht="10.5" customHeight="1">
      <c r="A60" s="263"/>
      <c r="B60" s="263"/>
      <c r="C60" s="264"/>
      <c r="D60" s="267"/>
      <c r="E60" s="268"/>
      <c r="F60" s="269"/>
      <c r="G60" s="267"/>
      <c r="H60" s="270"/>
      <c r="I60" s="270"/>
      <c r="J60" s="270"/>
    </row>
    <row r="61" spans="1:10" ht="10.5" customHeight="1">
      <c r="A61" s="263"/>
      <c r="B61" s="263" t="s">
        <v>106</v>
      </c>
      <c r="C61" s="264"/>
      <c r="D61" s="267">
        <f>'[7]Veränd_VOL'!AC23</f>
        <v>103.7659956875266</v>
      </c>
      <c r="E61" s="268">
        <f>'[7]Veränd_VOL'!AD23</f>
        <v>107.34456250072859</v>
      </c>
      <c r="F61" s="271">
        <f>'[7]Veränd_VOL'!AE23</f>
        <v>97.3</v>
      </c>
      <c r="G61" s="267">
        <f>'[7]Veränd_VOL'!AF23</f>
        <v>97.77256700506871</v>
      </c>
      <c r="H61" s="270">
        <f>'[7]Veränd_VOL'!AG23</f>
        <v>-3.3337196871780987</v>
      </c>
      <c r="I61" s="270">
        <f>'[7]Veränd_VOL'!AH23</f>
        <v>6.645422083788901</v>
      </c>
      <c r="J61" s="270">
        <f>'[7]Veränd_VOL'!AI23</f>
        <v>16.86201888981781</v>
      </c>
    </row>
    <row r="62" spans="1:10" ht="10.5" customHeight="1">
      <c r="A62" s="263"/>
      <c r="B62" s="263" t="s">
        <v>107</v>
      </c>
      <c r="C62" s="264"/>
      <c r="D62" s="267">
        <f>'[7]Veränd_VOL'!AC58</f>
        <v>129.12131716167795</v>
      </c>
      <c r="E62" s="268">
        <f>'[7]Veränd_VOL'!AD58</f>
        <v>135.3666160062295</v>
      </c>
      <c r="F62" s="271">
        <f>'[7]Veränd_VOL'!AE58</f>
        <v>130</v>
      </c>
      <c r="G62" s="267">
        <f>'[7]Veränd_VOL'!AF58</f>
        <v>126.00114341785955</v>
      </c>
      <c r="H62" s="270">
        <f>'[7]Veränd_VOL'!AG58</f>
        <v>-4.613618208690491</v>
      </c>
      <c r="I62" s="270">
        <f>'[7]Veränd_VOL'!AH58</f>
        <v>-0.6759098756323458</v>
      </c>
      <c r="J62" s="270">
        <f>'[7]Veränd_VOL'!AI58</f>
        <v>11.291392385156874</v>
      </c>
    </row>
    <row r="63" spans="1:10" ht="10.5" customHeight="1">
      <c r="A63" s="263"/>
      <c r="B63" s="263"/>
      <c r="C63" s="272"/>
      <c r="D63" s="267"/>
      <c r="E63" s="268"/>
      <c r="F63" s="269"/>
      <c r="G63" s="267"/>
      <c r="H63" s="270"/>
      <c r="I63" s="270"/>
      <c r="J63" s="270"/>
    </row>
    <row r="64" spans="1:10" ht="10.5" customHeight="1">
      <c r="A64" s="263"/>
      <c r="B64" s="263"/>
      <c r="C64" s="272"/>
      <c r="D64" s="268"/>
      <c r="E64" s="268"/>
      <c r="F64" s="269"/>
      <c r="G64" s="273"/>
      <c r="H64" s="274"/>
      <c r="I64" s="274"/>
      <c r="J64" s="274"/>
    </row>
    <row r="65" spans="1:10" ht="10.5" customHeight="1">
      <c r="A65" s="263"/>
      <c r="B65" s="263"/>
      <c r="C65" s="272"/>
      <c r="D65" s="265"/>
      <c r="E65" s="265"/>
      <c r="F65" s="269"/>
      <c r="G65" s="265"/>
      <c r="H65" s="265"/>
      <c r="I65" s="265"/>
      <c r="J65" s="265"/>
    </row>
    <row r="66" spans="1:10" ht="10.5" customHeight="1">
      <c r="A66" s="263"/>
      <c r="B66" s="263"/>
      <c r="C66" s="272"/>
      <c r="D66" s="265"/>
      <c r="E66" s="265"/>
      <c r="F66" s="265"/>
      <c r="G66" s="265"/>
      <c r="H66" s="265"/>
      <c r="I66" s="265"/>
      <c r="J66" s="265"/>
    </row>
    <row r="67" spans="1:10" ht="10.5" customHeight="1">
      <c r="A67" s="263"/>
      <c r="B67" s="263"/>
      <c r="C67" s="272"/>
      <c r="D67" s="265"/>
      <c r="E67" s="265"/>
      <c r="F67" s="265"/>
      <c r="G67" s="265"/>
      <c r="H67" s="265"/>
      <c r="I67" s="265"/>
      <c r="J67" s="265"/>
    </row>
    <row r="68" spans="1:10" ht="10.5" customHeight="1">
      <c r="A68" s="263"/>
      <c r="B68" s="263"/>
      <c r="C68" s="272"/>
      <c r="D68" s="265"/>
      <c r="E68" s="265"/>
      <c r="F68" s="265"/>
      <c r="G68" s="265"/>
      <c r="H68" s="265"/>
      <c r="I68" s="265"/>
      <c r="J68" s="265"/>
    </row>
    <row r="69" spans="1:10" ht="10.5" customHeight="1">
      <c r="A69" s="263"/>
      <c r="B69" s="263"/>
      <c r="C69" s="272"/>
      <c r="D69" s="265"/>
      <c r="E69" s="265"/>
      <c r="F69" s="265"/>
      <c r="G69" s="265"/>
      <c r="H69" s="265"/>
      <c r="I69" s="265"/>
      <c r="J69" s="265"/>
    </row>
    <row r="70" spans="1:10" ht="10.5" customHeight="1">
      <c r="A70" s="263"/>
      <c r="B70" s="263"/>
      <c r="C70" s="272"/>
      <c r="D70" s="265"/>
      <c r="E70" s="265"/>
      <c r="F70" s="265"/>
      <c r="G70" s="265"/>
      <c r="H70" s="265"/>
      <c r="I70" s="265"/>
      <c r="J70" s="265"/>
    </row>
    <row r="71" spans="1:10" ht="9.75" customHeight="1">
      <c r="A71" s="263"/>
      <c r="B71" s="263"/>
      <c r="C71" s="272"/>
      <c r="D71" s="265"/>
      <c r="E71" s="265"/>
      <c r="F71" s="265"/>
      <c r="G71" s="265"/>
      <c r="H71" s="265"/>
      <c r="I71" s="265"/>
      <c r="J71" s="265"/>
    </row>
    <row r="72" spans="1:10" s="236" customFormat="1" ht="12.75" customHeight="1">
      <c r="A72" s="233" t="s">
        <v>188</v>
      </c>
      <c r="B72" s="234"/>
      <c r="C72" s="234"/>
      <c r="D72" s="234"/>
      <c r="E72" s="234"/>
      <c r="F72" s="234"/>
      <c r="G72" s="235"/>
      <c r="H72" s="234"/>
      <c r="I72" s="234"/>
      <c r="J72" s="234"/>
    </row>
    <row r="73" spans="1:10" s="236" customFormat="1" ht="12.75" customHeight="1">
      <c r="A73" s="237"/>
      <c r="B73" s="234"/>
      <c r="C73" s="234"/>
      <c r="D73" s="238"/>
      <c r="E73" s="238"/>
      <c r="F73" s="238"/>
      <c r="G73" s="239"/>
      <c r="H73" s="234"/>
      <c r="I73" s="234"/>
      <c r="J73" s="234"/>
    </row>
    <row r="74" spans="1:10" s="275" customFormat="1" ht="13.5" customHeight="1">
      <c r="A74" s="240"/>
      <c r="B74" s="243" t="s">
        <v>162</v>
      </c>
      <c r="C74" s="242"/>
      <c r="D74" s="234"/>
      <c r="E74" s="234"/>
      <c r="F74" s="234"/>
      <c r="G74" s="235"/>
      <c r="H74" s="234"/>
      <c r="I74" s="234"/>
      <c r="J74" s="234"/>
    </row>
    <row r="75" spans="1:10" s="236" customFormat="1" ht="13.5" customHeight="1">
      <c r="A75" s="243" t="s">
        <v>189</v>
      </c>
      <c r="B75" s="242"/>
      <c r="C75" s="242"/>
      <c r="D75" s="234"/>
      <c r="E75" s="234"/>
      <c r="F75" s="234"/>
      <c r="G75" s="235"/>
      <c r="H75" s="234"/>
      <c r="I75" s="234"/>
      <c r="J75" s="234"/>
    </row>
    <row r="76" spans="1:10" s="236" customFormat="1" ht="13.5" customHeight="1">
      <c r="A76" s="243" t="s">
        <v>84</v>
      </c>
      <c r="B76" s="242"/>
      <c r="C76" s="242"/>
      <c r="D76" s="234"/>
      <c r="E76" s="234"/>
      <c r="F76" s="234"/>
      <c r="G76" s="235"/>
      <c r="H76" s="234"/>
      <c r="I76" s="234"/>
      <c r="J76" s="234"/>
    </row>
    <row r="77" spans="1:10" s="236" customFormat="1" ht="12" customHeight="1">
      <c r="A77" s="243"/>
      <c r="B77" s="242"/>
      <c r="C77" s="242"/>
      <c r="D77" s="234"/>
      <c r="E77" s="234"/>
      <c r="F77" s="234"/>
      <c r="G77" s="235"/>
      <c r="H77" s="234"/>
      <c r="I77" s="234"/>
      <c r="J77" s="276"/>
    </row>
    <row r="78" spans="4:10" s="236" customFormat="1" ht="12.75" customHeight="1">
      <c r="D78" s="238"/>
      <c r="E78" s="238"/>
      <c r="F78" s="238"/>
      <c r="G78" s="239"/>
      <c r="H78" s="234"/>
      <c r="I78" s="234"/>
      <c r="J78" s="234"/>
    </row>
    <row r="79" spans="1:10" ht="11.25" customHeight="1">
      <c r="A79" s="244"/>
      <c r="B79" s="244"/>
      <c r="C79" s="245"/>
      <c r="D79" s="495" t="s">
        <v>242</v>
      </c>
      <c r="E79" s="498" t="s">
        <v>147</v>
      </c>
      <c r="F79" s="499"/>
      <c r="G79" s="492" t="s">
        <v>148</v>
      </c>
      <c r="H79" s="246" t="s">
        <v>85</v>
      </c>
      <c r="I79" s="246"/>
      <c r="J79" s="246"/>
    </row>
    <row r="80" spans="3:10" ht="11.25" customHeight="1">
      <c r="C80" s="248"/>
      <c r="D80" s="496"/>
      <c r="E80" s="500"/>
      <c r="F80" s="501"/>
      <c r="G80" s="493"/>
      <c r="H80" s="249" t="s">
        <v>90</v>
      </c>
      <c r="I80" s="250"/>
      <c r="J80" s="251" t="s">
        <v>199</v>
      </c>
    </row>
    <row r="81" spans="1:10" ht="11.25" customHeight="1">
      <c r="A81" s="252" t="s">
        <v>149</v>
      </c>
      <c r="B81" s="252"/>
      <c r="C81" s="253"/>
      <c r="D81" s="496"/>
      <c r="E81" s="502" t="s">
        <v>201</v>
      </c>
      <c r="F81" s="502" t="s">
        <v>243</v>
      </c>
      <c r="G81" s="493"/>
      <c r="H81" s="254" t="s">
        <v>100</v>
      </c>
      <c r="I81" s="254"/>
      <c r="J81" s="254"/>
    </row>
    <row r="82" spans="3:10" ht="11.25" customHeight="1">
      <c r="C82" s="248"/>
      <c r="D82" s="496"/>
      <c r="E82" s="503"/>
      <c r="F82" s="503" t="s">
        <v>50</v>
      </c>
      <c r="G82" s="493"/>
      <c r="H82" s="255" t="s">
        <v>101</v>
      </c>
      <c r="I82" s="256" t="s">
        <v>102</v>
      </c>
      <c r="J82" s="257" t="s">
        <v>102</v>
      </c>
    </row>
    <row r="83" spans="1:10" ht="11.25" customHeight="1">
      <c r="A83" s="258"/>
      <c r="B83" s="258"/>
      <c r="C83" s="259"/>
      <c r="D83" s="497"/>
      <c r="E83" s="504"/>
      <c r="F83" s="504" t="s">
        <v>50</v>
      </c>
      <c r="G83" s="494"/>
      <c r="H83" s="260" t="s">
        <v>103</v>
      </c>
      <c r="I83" s="261" t="s">
        <v>104</v>
      </c>
      <c r="J83" s="262" t="s">
        <v>143</v>
      </c>
    </row>
    <row r="84" spans="1:10" ht="10.5" customHeight="1">
      <c r="A84" s="277"/>
      <c r="B84" s="277"/>
      <c r="C84" s="248"/>
      <c r="D84" s="278"/>
      <c r="E84" s="278"/>
      <c r="F84" s="278"/>
      <c r="G84" s="279"/>
      <c r="H84" s="280"/>
      <c r="I84" s="280"/>
      <c r="J84" s="280"/>
    </row>
    <row r="85" spans="3:10" ht="10.5" customHeight="1">
      <c r="C85" s="264"/>
      <c r="D85" s="281"/>
      <c r="E85" s="281"/>
      <c r="F85" s="281"/>
      <c r="G85" s="282"/>
      <c r="H85" s="283"/>
      <c r="I85" s="283"/>
      <c r="J85" s="283"/>
    </row>
    <row r="86" spans="1:10" ht="10.5" customHeight="1">
      <c r="A86" s="263" t="s">
        <v>164</v>
      </c>
      <c r="B86" s="263"/>
      <c r="C86" s="264"/>
      <c r="D86" s="267">
        <f>'[7]Veränd_VOL'!AC95</f>
        <v>133.5903574571025</v>
      </c>
      <c r="E86" s="268">
        <f>'[7]Veränd_VOL'!AD95</f>
        <v>202.52802135895087</v>
      </c>
      <c r="F86" s="271">
        <f>'[7]Veränd_VOL'!AE95</f>
        <v>124.3</v>
      </c>
      <c r="G86" s="267">
        <f>'[7]Veränd_VOL'!AF95</f>
        <v>149.31580324772756</v>
      </c>
      <c r="H86" s="270">
        <f>'[7]Veränd_VOL'!AG95</f>
        <v>-34.038580656286854</v>
      </c>
      <c r="I86" s="270">
        <f>'[7]Veränd_VOL'!AH95</f>
        <v>7.474141156156478</v>
      </c>
      <c r="J86" s="270">
        <f>'[7]Veränd_VOL'!AI95</f>
        <v>31.38369495466859</v>
      </c>
    </row>
    <row r="87" spans="1:10" ht="10.5" customHeight="1">
      <c r="A87" s="263"/>
      <c r="B87" s="263"/>
      <c r="C87" s="264"/>
      <c r="D87" s="267"/>
      <c r="E87" s="268"/>
      <c r="F87" s="269"/>
      <c r="G87" s="267"/>
      <c r="H87" s="270"/>
      <c r="I87" s="270"/>
      <c r="J87" s="270"/>
    </row>
    <row r="88" spans="1:10" ht="10.5" customHeight="1">
      <c r="A88" s="263"/>
      <c r="B88" s="263" t="s">
        <v>106</v>
      </c>
      <c r="C88" s="264"/>
      <c r="D88" s="267">
        <f>'[7]Veränd_VOL'!AC24</f>
        <v>119.31869237329529</v>
      </c>
      <c r="E88" s="268">
        <f>'[7]Veränd_VOL'!AD24</f>
        <v>221.90909464488448</v>
      </c>
      <c r="F88" s="269">
        <f>'[7]Veränd_VOL'!AE24</f>
        <v>111.3</v>
      </c>
      <c r="G88" s="267">
        <f>'[7]Veränd_VOL'!AF24</f>
        <v>147.92267405856234</v>
      </c>
      <c r="H88" s="270">
        <f>'[7]Veränd_VOL'!AG24</f>
        <v>-46.23082367839048</v>
      </c>
      <c r="I88" s="270">
        <f>'[7]Veränd_VOL'!AH24</f>
        <v>7.204575357857408</v>
      </c>
      <c r="J88" s="270">
        <f>'[7]Veränd_VOL'!AI24</f>
        <v>37.662697456580375</v>
      </c>
    </row>
    <row r="89" spans="1:10" ht="10.5" customHeight="1">
      <c r="A89" s="263"/>
      <c r="B89" s="263" t="s">
        <v>107</v>
      </c>
      <c r="C89" s="264"/>
      <c r="D89" s="267">
        <f>'[7]Veränd_VOL'!AC59</f>
        <v>160.76530302006714</v>
      </c>
      <c r="E89" s="268">
        <f>'[7]Veränd_VOL'!AD59</f>
        <v>165.6241558616247</v>
      </c>
      <c r="F89" s="269">
        <f>'[7]Veränd_VOL'!AE59</f>
        <v>149</v>
      </c>
      <c r="G89" s="267">
        <f>'[7]Veränd_VOL'!AF59</f>
        <v>151.9684867753208</v>
      </c>
      <c r="H89" s="270">
        <f>'[7]Veränd_VOL'!AG59</f>
        <v>-2.933661950625745</v>
      </c>
      <c r="I89" s="270">
        <f>'[7]Veränd_VOL'!AH59</f>
        <v>7.89617652353499</v>
      </c>
      <c r="J89" s="270">
        <f>'[7]Veränd_VOL'!AI59</f>
        <v>21.170446135537436</v>
      </c>
    </row>
    <row r="90" spans="1:10" ht="10.5" customHeight="1">
      <c r="A90" s="263"/>
      <c r="B90" s="263"/>
      <c r="C90" s="264"/>
      <c r="D90" s="267"/>
      <c r="E90" s="268"/>
      <c r="F90" s="269"/>
      <c r="G90" s="267"/>
      <c r="H90" s="270"/>
      <c r="I90" s="270"/>
      <c r="J90" s="270"/>
    </row>
    <row r="91" spans="1:10" ht="10.5" customHeight="1">
      <c r="A91" s="263"/>
      <c r="B91" s="263"/>
      <c r="C91" s="264"/>
      <c r="D91" s="267"/>
      <c r="E91" s="268"/>
      <c r="F91" s="269"/>
      <c r="G91" s="267"/>
      <c r="H91" s="270"/>
      <c r="I91" s="270"/>
      <c r="J91" s="270"/>
    </row>
    <row r="92" spans="1:10" ht="10.5" customHeight="1">
      <c r="A92" s="263" t="s">
        <v>165</v>
      </c>
      <c r="B92" s="263"/>
      <c r="C92" s="264"/>
      <c r="D92" s="267">
        <f>'[7]Veränd_VOL'!AC96</f>
        <v>143.27421286329997</v>
      </c>
      <c r="E92" s="268">
        <f>'[7]Veränd_VOL'!AD96</f>
        <v>146.44325679265077</v>
      </c>
      <c r="F92" s="271">
        <f>'[7]Veränd_VOL'!AE96</f>
        <v>129</v>
      </c>
      <c r="G92" s="267">
        <f>'[7]Veränd_VOL'!AF96</f>
        <v>134.00248052988957</v>
      </c>
      <c r="H92" s="270">
        <f>'[7]Veränd_VOL'!AG96</f>
        <v>-2.164008093481464</v>
      </c>
      <c r="I92" s="270">
        <f>'[7]Veränd_VOL'!AH96</f>
        <v>11.065281289379818</v>
      </c>
      <c r="J92" s="270">
        <f>'[7]Veränd_VOL'!AI96</f>
        <v>11.641384777221308</v>
      </c>
    </row>
    <row r="93" spans="1:10" ht="10.5" customHeight="1">
      <c r="A93" s="263"/>
      <c r="B93" s="263"/>
      <c r="C93" s="264"/>
      <c r="D93" s="267"/>
      <c r="E93" s="268"/>
      <c r="F93" s="269"/>
      <c r="G93" s="267"/>
      <c r="H93" s="270"/>
      <c r="I93" s="270"/>
      <c r="J93" s="270"/>
    </row>
    <row r="94" spans="1:10" ht="10.5" customHeight="1">
      <c r="A94" s="263"/>
      <c r="B94" s="263" t="s">
        <v>106</v>
      </c>
      <c r="C94" s="264"/>
      <c r="D94" s="267">
        <f>'[7]Veränd_VOL'!AC25</f>
        <v>136.7214411541912</v>
      </c>
      <c r="E94" s="268">
        <f>'[7]Veränd_VOL'!AD25</f>
        <v>136.53503933249468</v>
      </c>
      <c r="F94" s="271">
        <f>'[7]Veränd_VOL'!AE25</f>
        <v>126.6</v>
      </c>
      <c r="G94" s="267">
        <f>'[7]Veränd_VOL'!AF25</f>
        <v>127.2961179969702</v>
      </c>
      <c r="H94" s="270">
        <f>'[7]Veränd_VOL'!AG25</f>
        <v>0.13652306587952337</v>
      </c>
      <c r="I94" s="270">
        <f>'[7]Veränd_VOL'!AH25</f>
        <v>7.9948192371178655</v>
      </c>
      <c r="J94" s="270">
        <f>'[7]Veränd_VOL'!AI25</f>
        <v>9.375727936882354</v>
      </c>
    </row>
    <row r="95" spans="1:10" ht="10.5" customHeight="1">
      <c r="A95" s="263"/>
      <c r="B95" s="263" t="s">
        <v>107</v>
      </c>
      <c r="C95" s="264"/>
      <c r="D95" s="267">
        <f>'[7]Veränd_VOL'!AC60</f>
        <v>175.66614944480534</v>
      </c>
      <c r="E95" s="268">
        <f>'[7]Veränd_VOL'!AD60</f>
        <v>195.42197385179213</v>
      </c>
      <c r="F95" s="271">
        <f>'[7]Veränd_VOL'!AE60</f>
        <v>140.9</v>
      </c>
      <c r="G95" s="267">
        <f>'[7]Veränd_VOL'!AF60</f>
        <v>167.1536537253283</v>
      </c>
      <c r="H95" s="270">
        <f>'[7]Veränd_VOL'!AG60</f>
        <v>-10.109315763011171</v>
      </c>
      <c r="I95" s="270">
        <f>'[7]Veränd_VOL'!AH60</f>
        <v>24.67434311199811</v>
      </c>
      <c r="J95" s="270">
        <f>'[7]Veränd_VOL'!AI60</f>
        <v>21.07940818098228</v>
      </c>
    </row>
    <row r="96" spans="1:10" ht="10.5" customHeight="1">
      <c r="A96" s="263"/>
      <c r="B96" s="263"/>
      <c r="C96" s="264"/>
      <c r="D96" s="267"/>
      <c r="E96" s="268"/>
      <c r="F96" s="269"/>
      <c r="G96" s="267"/>
      <c r="H96" s="270"/>
      <c r="I96" s="270"/>
      <c r="J96" s="270"/>
    </row>
    <row r="97" spans="1:10" ht="10.5" customHeight="1">
      <c r="A97" s="263"/>
      <c r="B97" s="263"/>
      <c r="C97" s="264"/>
      <c r="D97" s="267"/>
      <c r="E97" s="268"/>
      <c r="F97" s="269"/>
      <c r="G97" s="267"/>
      <c r="H97" s="270"/>
      <c r="I97" s="270"/>
      <c r="J97" s="270"/>
    </row>
    <row r="98" spans="1:10" ht="10.5" customHeight="1">
      <c r="A98" s="263" t="s">
        <v>166</v>
      </c>
      <c r="B98" s="263"/>
      <c r="C98" s="264"/>
      <c r="D98" s="267">
        <f>'[7]Veränd_VOL'!AC97</f>
        <v>106.61303611786681</v>
      </c>
      <c r="E98" s="268">
        <f>'[7]Veränd_VOL'!AD97</f>
        <v>121.82537542605169</v>
      </c>
      <c r="F98" s="271">
        <f>'[7]Veränd_VOL'!AE97</f>
        <v>107.1</v>
      </c>
      <c r="G98" s="267">
        <f>'[7]Veränd_VOL'!AF97</f>
        <v>101.79093440851995</v>
      </c>
      <c r="H98" s="270">
        <f>'[7]Veränd_VOL'!AG97</f>
        <v>-12.48700384052484</v>
      </c>
      <c r="I98" s="270">
        <f>'[7]Veränd_VOL'!AH97</f>
        <v>-0.45468149592267215</v>
      </c>
      <c r="J98" s="270">
        <f>'[7]Veränd_VOL'!AI97</f>
        <v>1.8825511143223648</v>
      </c>
    </row>
    <row r="99" spans="1:10" ht="10.5" customHeight="1">
      <c r="A99" s="263"/>
      <c r="B99" s="263"/>
      <c r="C99" s="264"/>
      <c r="D99" s="267"/>
      <c r="E99" s="268"/>
      <c r="F99" s="269"/>
      <c r="G99" s="267"/>
      <c r="H99" s="270"/>
      <c r="I99" s="270"/>
      <c r="J99" s="270"/>
    </row>
    <row r="100" spans="1:10" ht="10.5" customHeight="1">
      <c r="A100" s="263"/>
      <c r="B100" s="263" t="s">
        <v>106</v>
      </c>
      <c r="C100" s="264"/>
      <c r="D100" s="267">
        <f>'[7]Veränd_VOL'!AC26</f>
        <v>110.96881457919051</v>
      </c>
      <c r="E100" s="268">
        <f>'[7]Veränd_VOL'!AD26</f>
        <v>116.71796149495108</v>
      </c>
      <c r="F100" s="271">
        <f>'[7]Veränd_VOL'!AE26</f>
        <v>109</v>
      </c>
      <c r="G100" s="267">
        <f>'[7]Veränd_VOL'!AF26</f>
        <v>101.25844972759944</v>
      </c>
      <c r="H100" s="270">
        <f>'[7]Veränd_VOL'!AG26</f>
        <v>-4.925674542396176</v>
      </c>
      <c r="I100" s="270">
        <f>'[7]Veränd_VOL'!AH26</f>
        <v>1.8062519075142267</v>
      </c>
      <c r="J100" s="270">
        <f>'[7]Veränd_VOL'!AI26</f>
        <v>-1.8401217753125472</v>
      </c>
    </row>
    <row r="101" spans="1:10" ht="10.5" customHeight="1">
      <c r="A101" s="263"/>
      <c r="B101" s="263" t="s">
        <v>107</v>
      </c>
      <c r="C101" s="264"/>
      <c r="D101" s="267">
        <f>'[7]Veränd_VOL'!AC61</f>
        <v>95.04895350994545</v>
      </c>
      <c r="E101" s="268">
        <f>'[7]Veränd_VOL'!AD61</f>
        <v>135.38496238835813</v>
      </c>
      <c r="F101" s="271">
        <f>'[7]Veränd_VOL'!AE61</f>
        <v>102</v>
      </c>
      <c r="G101" s="267">
        <f>'[7]Veränd_VOL'!AF61</f>
        <v>103.20461901069149</v>
      </c>
      <c r="H101" s="270">
        <f>'[7]Veränd_VOL'!AG61</f>
        <v>-29.793566557788704</v>
      </c>
      <c r="I101" s="270">
        <f>'[7]Veränd_VOL'!AH61</f>
        <v>-6.814751460837796</v>
      </c>
      <c r="J101" s="270">
        <f>'[7]Veränd_VOL'!AI61</f>
        <v>13.080504832632766</v>
      </c>
    </row>
    <row r="102" spans="1:10" ht="10.5" customHeight="1">
      <c r="A102" s="263"/>
      <c r="B102" s="263"/>
      <c r="C102" s="264"/>
      <c r="D102" s="267"/>
      <c r="E102" s="268"/>
      <c r="F102" s="269"/>
      <c r="G102" s="267"/>
      <c r="H102" s="270"/>
      <c r="I102" s="270"/>
      <c r="J102" s="270"/>
    </row>
    <row r="103" spans="1:10" ht="10.5" customHeight="1">
      <c r="A103" s="263"/>
      <c r="B103" s="263"/>
      <c r="C103" s="264"/>
      <c r="D103" s="267"/>
      <c r="E103" s="268"/>
      <c r="F103" s="269"/>
      <c r="G103" s="267"/>
      <c r="H103" s="270"/>
      <c r="I103" s="270"/>
      <c r="J103" s="270"/>
    </row>
    <row r="104" spans="1:10" ht="10.5" customHeight="1">
      <c r="A104" s="263" t="s">
        <v>167</v>
      </c>
      <c r="B104" s="263"/>
      <c r="C104" s="264"/>
      <c r="D104" s="267"/>
      <c r="E104" s="268"/>
      <c r="F104" s="269"/>
      <c r="G104" s="267"/>
      <c r="H104" s="270"/>
      <c r="I104" s="270"/>
      <c r="J104" s="270"/>
    </row>
    <row r="105" spans="1:10" ht="10.5" customHeight="1">
      <c r="A105" s="263"/>
      <c r="B105" s="263" t="s">
        <v>168</v>
      </c>
      <c r="C105" s="264"/>
      <c r="D105" s="267">
        <f>'[7]Veränd_VOL'!AC98</f>
        <v>89.87056202289429</v>
      </c>
      <c r="E105" s="268">
        <f>'[7]Veränd_VOL'!AD98</f>
        <v>154.3210905799008</v>
      </c>
      <c r="F105" s="269">
        <f>'[7]Veränd_VOL'!AE98</f>
        <v>61.6</v>
      </c>
      <c r="G105" s="267">
        <f>'[7]Veränd_VOL'!AF98</f>
        <v>104.77375482538133</v>
      </c>
      <c r="H105" s="270">
        <f>'[7]Veränd_VOL'!AG98</f>
        <v>-41.763914650173376</v>
      </c>
      <c r="I105" s="270">
        <f>'[7]Veränd_VOL'!AH98</f>
        <v>45.89376951768553</v>
      </c>
      <c r="J105" s="270">
        <f>'[7]Veränd_VOL'!AI98</f>
        <v>7.478621878763982</v>
      </c>
    </row>
    <row r="106" spans="1:10" ht="10.5" customHeight="1">
      <c r="A106" s="263"/>
      <c r="B106" s="263"/>
      <c r="C106" s="264"/>
      <c r="D106" s="267"/>
      <c r="E106" s="268"/>
      <c r="F106" s="269"/>
      <c r="G106" s="267"/>
      <c r="H106" s="270"/>
      <c r="I106" s="270"/>
      <c r="J106" s="270"/>
    </row>
    <row r="107" spans="1:10" ht="10.5" customHeight="1">
      <c r="A107" s="263"/>
      <c r="B107" s="263"/>
      <c r="C107" s="264"/>
      <c r="D107" s="267"/>
      <c r="E107" s="268"/>
      <c r="F107" s="269"/>
      <c r="G107" s="267"/>
      <c r="H107" s="270"/>
      <c r="I107" s="270"/>
      <c r="J107" s="270"/>
    </row>
    <row r="108" spans="1:10" ht="10.5" customHeight="1">
      <c r="A108" s="263" t="s">
        <v>169</v>
      </c>
      <c r="B108" s="263"/>
      <c r="C108" s="264"/>
      <c r="D108" s="267"/>
      <c r="E108" s="268"/>
      <c r="F108" s="269"/>
      <c r="G108" s="267"/>
      <c r="H108" s="270"/>
      <c r="I108" s="270"/>
      <c r="J108" s="270"/>
    </row>
    <row r="109" spans="1:10" ht="10.5" customHeight="1">
      <c r="A109" s="263"/>
      <c r="B109" s="263" t="s">
        <v>170</v>
      </c>
      <c r="C109" s="264"/>
      <c r="D109" s="267">
        <f>'[7]Veränd_VOL'!AC99</f>
        <v>181.4384149962012</v>
      </c>
      <c r="E109" s="268">
        <f>'[7]Veränd_VOL'!AD99</f>
        <v>187.09429963528507</v>
      </c>
      <c r="F109" s="271">
        <f>'[7]Veränd_VOL'!AE99</f>
        <v>168.2</v>
      </c>
      <c r="G109" s="267">
        <f>'[7]Veränd_VOL'!AF99</f>
        <v>179.37276389197598</v>
      </c>
      <c r="H109" s="270">
        <f>'[7]Veränd_VOL'!AG99</f>
        <v>-3.0230128069691298</v>
      </c>
      <c r="I109" s="270">
        <f>'[7]Veränd_VOL'!AH99</f>
        <v>7.870639117836632</v>
      </c>
      <c r="J109" s="270">
        <f>'[7]Veränd_VOL'!AI99</f>
        <v>-0.45714546968438186</v>
      </c>
    </row>
    <row r="110" spans="1:10" ht="10.5" customHeight="1">
      <c r="A110" s="263"/>
      <c r="B110" s="263"/>
      <c r="C110" s="264"/>
      <c r="D110" s="267"/>
      <c r="E110" s="268"/>
      <c r="F110" s="269"/>
      <c r="G110" s="267"/>
      <c r="H110" s="270"/>
      <c r="I110" s="270"/>
      <c r="J110" s="270"/>
    </row>
    <row r="111" spans="1:10" ht="10.5" customHeight="1">
      <c r="A111" s="263"/>
      <c r="B111" s="263" t="s">
        <v>106</v>
      </c>
      <c r="C111" s="264"/>
      <c r="D111" s="267">
        <f>'[7]Veränd_VOL'!AC28</f>
        <v>176.8733443238411</v>
      </c>
      <c r="E111" s="268">
        <f>'[7]Veränd_VOL'!AD28</f>
        <v>190.42127123323894</v>
      </c>
      <c r="F111" s="271">
        <f>'[7]Veränd_VOL'!AE28</f>
        <v>163.8</v>
      </c>
      <c r="G111" s="267">
        <f>'[7]Veränd_VOL'!AF28</f>
        <v>176.61329924528508</v>
      </c>
      <c r="H111" s="270">
        <f>'[7]Veränd_VOL'!AG28</f>
        <v>-7.11471298435118</v>
      </c>
      <c r="I111" s="270">
        <f>'[7]Veränd_VOL'!AH28</f>
        <v>7.98128469098968</v>
      </c>
      <c r="J111" s="270">
        <f>'[7]Veränd_VOL'!AI28</f>
        <v>-0.34767398442844283</v>
      </c>
    </row>
    <row r="112" spans="1:10" ht="10.5" customHeight="1">
      <c r="A112" s="263"/>
      <c r="B112" s="263" t="s">
        <v>107</v>
      </c>
      <c r="C112" s="264"/>
      <c r="D112" s="267">
        <f>'[7]Veränd_VOL'!AC63</f>
        <v>216.13403053218948</v>
      </c>
      <c r="E112" s="268">
        <f>'[7]Veränd_VOL'!AD63</f>
        <v>161.80852959066195</v>
      </c>
      <c r="F112" s="271">
        <f>'[7]Veränd_VOL'!AE63</f>
        <v>201.8</v>
      </c>
      <c r="G112" s="267">
        <f>'[7]Veränd_VOL'!AF63</f>
        <v>200.3453470965973</v>
      </c>
      <c r="H112" s="270">
        <f>'[7]Veränd_VOL'!AG63</f>
        <v>33.573941422592775</v>
      </c>
      <c r="I112" s="270">
        <f>'[7]Veränd_VOL'!AH63</f>
        <v>7.103087478785665</v>
      </c>
      <c r="J112" s="270">
        <f>'[7]Veränd_VOL'!AI63</f>
        <v>-1.1207595372966457</v>
      </c>
    </row>
    <row r="113" spans="1:10" ht="10.5" customHeight="1">
      <c r="A113" s="263"/>
      <c r="B113" s="263"/>
      <c r="C113" s="264"/>
      <c r="D113" s="267"/>
      <c r="E113" s="268"/>
      <c r="F113" s="269"/>
      <c r="G113" s="267"/>
      <c r="H113" s="270"/>
      <c r="I113" s="270"/>
      <c r="J113" s="270"/>
    </row>
    <row r="114" spans="1:10" ht="10.5" customHeight="1">
      <c r="A114" s="263"/>
      <c r="B114" s="263"/>
      <c r="C114" s="264"/>
      <c r="D114" s="267"/>
      <c r="E114" s="268"/>
      <c r="F114" s="269"/>
      <c r="G114" s="267"/>
      <c r="H114" s="270"/>
      <c r="I114" s="270"/>
      <c r="J114" s="270"/>
    </row>
    <row r="115" spans="1:10" ht="10.5" customHeight="1">
      <c r="A115" s="263" t="s">
        <v>171</v>
      </c>
      <c r="B115" s="263"/>
      <c r="C115" s="264"/>
      <c r="D115" s="267">
        <f>'[7]Veränd_VOL'!AC100</f>
        <v>103.09517543108065</v>
      </c>
      <c r="E115" s="268">
        <f>'[7]Veränd_VOL'!AD100</f>
        <v>124.40945668203487</v>
      </c>
      <c r="F115" s="271">
        <f>'[7]Veränd_VOL'!AE100</f>
        <v>102.7</v>
      </c>
      <c r="G115" s="267">
        <f>'[7]Veränd_VOL'!AF100</f>
        <v>105.41008170455478</v>
      </c>
      <c r="H115" s="270">
        <f>'[7]Veränd_VOL'!AG100</f>
        <v>-17.13236422648253</v>
      </c>
      <c r="I115" s="270">
        <f>'[7]Veränd_VOL'!AH100</f>
        <v>0.3847862035838802</v>
      </c>
      <c r="J115" s="270">
        <f>'[7]Veränd_VOL'!AI100</f>
        <v>8.881179148789379</v>
      </c>
    </row>
    <row r="116" spans="1:10" ht="10.5" customHeight="1">
      <c r="A116" s="263"/>
      <c r="B116" s="263"/>
      <c r="C116" s="264"/>
      <c r="D116" s="267"/>
      <c r="E116" s="268"/>
      <c r="F116" s="269"/>
      <c r="G116" s="267"/>
      <c r="H116" s="270"/>
      <c r="I116" s="270"/>
      <c r="J116" s="270"/>
    </row>
    <row r="117" spans="1:10" ht="10.5" customHeight="1">
      <c r="A117" s="263"/>
      <c r="B117" s="263" t="s">
        <v>106</v>
      </c>
      <c r="C117" s="264"/>
      <c r="D117" s="267">
        <f>'[7]Veränd_VOL'!AC29</f>
        <v>74.01320378959305</v>
      </c>
      <c r="E117" s="268">
        <f>'[7]Veränd_VOL'!AD29</f>
        <v>87.07264044125498</v>
      </c>
      <c r="F117" s="269">
        <f>'[7]Veränd_VOL'!AE29</f>
        <v>76.8</v>
      </c>
      <c r="G117" s="267">
        <f>'[7]Veränd_VOL'!AF29</f>
        <v>74.96764460297031</v>
      </c>
      <c r="H117" s="270">
        <f>'[7]Veränd_VOL'!AG29</f>
        <v>-14.998323911484798</v>
      </c>
      <c r="I117" s="270">
        <f>'[7]Veränd_VOL'!AH29</f>
        <v>-3.62864089896738</v>
      </c>
      <c r="J117" s="270">
        <f>'[7]Veränd_VOL'!AI29</f>
        <v>-0.45837797955953813</v>
      </c>
    </row>
    <row r="118" spans="1:10" ht="10.5" customHeight="1">
      <c r="A118" s="263"/>
      <c r="B118" s="263" t="s">
        <v>107</v>
      </c>
      <c r="C118" s="264"/>
      <c r="D118" s="267">
        <f>'[7]Veränd_VOL'!AC64</f>
        <v>162.20758058530637</v>
      </c>
      <c r="E118" s="268">
        <f>'[7]Veränd_VOL'!AD64</f>
        <v>200.30076955455377</v>
      </c>
      <c r="F118" s="269">
        <f>'[7]Veränd_VOL'!AE64</f>
        <v>155.3</v>
      </c>
      <c r="G118" s="267">
        <f>'[7]Veränd_VOL'!AF64</f>
        <v>167.28778717840711</v>
      </c>
      <c r="H118" s="270">
        <f>'[7]Veränd_VOL'!AG64</f>
        <v>-19.017994316228705</v>
      </c>
      <c r="I118" s="270">
        <f>'[7]Veränd_VOL'!AH64</f>
        <v>4.44789477482702</v>
      </c>
      <c r="J118" s="270">
        <f>'[7]Veränd_VOL'!AI64</f>
        <v>19.05286982827297</v>
      </c>
    </row>
    <row r="119" spans="1:10" ht="10.5" customHeight="1">
      <c r="A119" s="284"/>
      <c r="B119" s="284"/>
      <c r="C119" s="285"/>
      <c r="D119" s="267"/>
      <c r="E119" s="268"/>
      <c r="F119" s="269"/>
      <c r="G119" s="267"/>
      <c r="H119" s="270"/>
      <c r="I119" s="270"/>
      <c r="J119" s="270"/>
    </row>
    <row r="120" spans="1:10" ht="10.5" customHeight="1">
      <c r="A120" s="284"/>
      <c r="B120" s="284"/>
      <c r="C120" s="285"/>
      <c r="D120" s="267"/>
      <c r="E120" s="268"/>
      <c r="F120" s="269"/>
      <c r="G120" s="267"/>
      <c r="H120" s="270"/>
      <c r="I120" s="270"/>
      <c r="J120" s="270"/>
    </row>
    <row r="121" spans="1:10" ht="10.5" customHeight="1">
      <c r="A121" s="263" t="s">
        <v>172</v>
      </c>
      <c r="B121" s="263"/>
      <c r="C121" s="285"/>
      <c r="D121" s="267"/>
      <c r="E121" s="268"/>
      <c r="F121" s="271"/>
      <c r="G121" s="267"/>
      <c r="H121" s="270"/>
      <c r="I121" s="270"/>
      <c r="J121" s="270"/>
    </row>
    <row r="122" spans="1:10" ht="10.5" customHeight="1">
      <c r="A122" s="263"/>
      <c r="B122" s="263" t="s">
        <v>173</v>
      </c>
      <c r="C122" s="285"/>
      <c r="D122" s="267">
        <f>'[7]Veränd_VOL'!AC101</f>
        <v>97.03692243614212</v>
      </c>
      <c r="E122" s="268">
        <f>'[7]Veränd_VOL'!AD101</f>
        <v>107.49101881976868</v>
      </c>
      <c r="F122" s="271">
        <f>'[7]Veränd_VOL'!AE101</f>
        <v>93.9</v>
      </c>
      <c r="G122" s="267">
        <f>'[7]Veränd_VOL'!AF101</f>
        <v>99.3285455966944</v>
      </c>
      <c r="H122" s="270">
        <f>'[7]Veränd_VOL'!AG101</f>
        <v>-9.725553351722395</v>
      </c>
      <c r="I122" s="270">
        <f>'[7]Veränd_VOL'!AH101</f>
        <v>3.340705469799909</v>
      </c>
      <c r="J122" s="270">
        <f>'[7]Veränd_VOL'!AI101</f>
        <v>-6.788232743307283</v>
      </c>
    </row>
    <row r="123" spans="1:10" ht="10.5" customHeight="1">
      <c r="A123" s="263"/>
      <c r="B123" s="263"/>
      <c r="C123" s="285"/>
      <c r="D123" s="267"/>
      <c r="E123" s="268"/>
      <c r="F123" s="269"/>
      <c r="G123" s="267"/>
      <c r="H123" s="270"/>
      <c r="I123" s="270"/>
      <c r="J123" s="270"/>
    </row>
    <row r="124" spans="1:10" ht="10.5" customHeight="1">
      <c r="A124" s="263"/>
      <c r="B124" s="263" t="s">
        <v>106</v>
      </c>
      <c r="C124" s="285"/>
      <c r="D124" s="267">
        <f>'[7]Veränd_VOL'!AC30</f>
        <v>98.89706829709611</v>
      </c>
      <c r="E124" s="268">
        <f>'[7]Veränd_VOL'!AD30</f>
        <v>110.35650787345021</v>
      </c>
      <c r="F124" s="271">
        <f>'[7]Veränd_VOL'!AE30</f>
        <v>101.7</v>
      </c>
      <c r="G124" s="267">
        <f>'[7]Veränd_VOL'!AF30</f>
        <v>101.25178171374928</v>
      </c>
      <c r="H124" s="270">
        <f>'[7]Veränd_VOL'!AG30</f>
        <v>-10.384017940740797</v>
      </c>
      <c r="I124" s="270">
        <f>'[7]Veränd_VOL'!AH30</f>
        <v>-2.756078370603629</v>
      </c>
      <c r="J124" s="270">
        <f>'[7]Veränd_VOL'!AI30</f>
        <v>-11.761934297352376</v>
      </c>
    </row>
    <row r="125" spans="1:10" ht="10.5" customHeight="1">
      <c r="A125" s="263"/>
      <c r="B125" s="263" t="s">
        <v>107</v>
      </c>
      <c r="C125" s="285"/>
      <c r="D125" s="267">
        <f>'[7]Veränd_VOL'!AC65</f>
        <v>94.83509575594343</v>
      </c>
      <c r="E125" s="268">
        <f>'[7]Veränd_VOL'!AD65</f>
        <v>104.09918253788855</v>
      </c>
      <c r="F125" s="271">
        <f>'[7]Veränd_VOL'!AE65</f>
        <v>84.7</v>
      </c>
      <c r="G125" s="267">
        <f>'[7]Veränd_VOL'!AF65</f>
        <v>97.05203992956321</v>
      </c>
      <c r="H125" s="270">
        <f>'[7]Veränd_VOL'!AG65</f>
        <v>-8.899288693812089</v>
      </c>
      <c r="I125" s="270">
        <f>'[7]Veränd_VOL'!AH65</f>
        <v>11.965874564277952</v>
      </c>
      <c r="J125" s="270">
        <f>'[7]Veränd_VOL'!AI65</f>
        <v>0.11683258831965772</v>
      </c>
    </row>
    <row r="126" spans="1:10" ht="10.5" customHeight="1">
      <c r="A126" s="263"/>
      <c r="B126" s="263"/>
      <c r="C126" s="285"/>
      <c r="D126" s="267"/>
      <c r="E126" s="268"/>
      <c r="F126" s="269"/>
      <c r="G126" s="267"/>
      <c r="H126" s="270"/>
      <c r="I126" s="270"/>
      <c r="J126" s="270"/>
    </row>
    <row r="127" spans="1:10" ht="10.5" customHeight="1">
      <c r="A127" s="263"/>
      <c r="B127" s="263"/>
      <c r="C127" s="285"/>
      <c r="D127" s="267"/>
      <c r="E127" s="268"/>
      <c r="F127" s="269"/>
      <c r="G127" s="267"/>
      <c r="H127" s="270"/>
      <c r="I127" s="270"/>
      <c r="J127" s="270"/>
    </row>
    <row r="128" spans="1:10" ht="10.5" customHeight="1">
      <c r="A128" s="263" t="s">
        <v>174</v>
      </c>
      <c r="B128" s="263"/>
      <c r="C128" s="285"/>
      <c r="D128" s="267">
        <f>'[7]Veränd_VOL'!AC102</f>
        <v>143.73407792800336</v>
      </c>
      <c r="E128" s="268">
        <f>'[7]Veränd_VOL'!AD102</f>
        <v>153.14236313354098</v>
      </c>
      <c r="F128" s="271">
        <f>'[7]Veränd_VOL'!AE102</f>
        <v>129.9</v>
      </c>
      <c r="G128" s="267">
        <f>'[7]Veränd_VOL'!AF102</f>
        <v>139.85271840262905</v>
      </c>
      <c r="H128" s="270">
        <f>'[7]Veränd_VOL'!AG102</f>
        <v>-6.143489634761315</v>
      </c>
      <c r="I128" s="270">
        <f>'[7]Veränd_VOL'!AH102</f>
        <v>10.649790552735451</v>
      </c>
      <c r="J128" s="270">
        <f>'[7]Veränd_VOL'!AI102</f>
        <v>11.738427659393876</v>
      </c>
    </row>
    <row r="129" spans="1:10" ht="10.5" customHeight="1">
      <c r="A129" s="263"/>
      <c r="B129" s="263"/>
      <c r="C129" s="285"/>
      <c r="D129" s="267"/>
      <c r="E129" s="268"/>
      <c r="F129" s="269"/>
      <c r="G129" s="267"/>
      <c r="H129" s="270"/>
      <c r="I129" s="270"/>
      <c r="J129" s="270"/>
    </row>
    <row r="130" spans="1:10" ht="10.5" customHeight="1">
      <c r="A130" s="263"/>
      <c r="B130" s="263"/>
      <c r="C130" s="285"/>
      <c r="D130" s="267"/>
      <c r="E130" s="268"/>
      <c r="F130" s="269"/>
      <c r="G130" s="267"/>
      <c r="H130" s="270"/>
      <c r="I130" s="270"/>
      <c r="J130" s="270"/>
    </row>
    <row r="131" spans="1:10" ht="10.5" customHeight="1">
      <c r="A131" s="263" t="s">
        <v>175</v>
      </c>
      <c r="B131" s="263"/>
      <c r="C131" s="285"/>
      <c r="D131" s="267">
        <f>'[7]Veränd_VOL'!AC103</f>
        <v>118.76373766227677</v>
      </c>
      <c r="E131" s="268">
        <f>'[7]Veränd_VOL'!AD103</f>
        <v>108.85801845924541</v>
      </c>
      <c r="F131" s="269">
        <f>'[7]Veränd_VOL'!AE103</f>
        <v>173.4</v>
      </c>
      <c r="G131" s="267">
        <f>'[7]Veränd_VOL'!AF103</f>
        <v>144.48702518283358</v>
      </c>
      <c r="H131" s="270">
        <f>'[7]Veränd_VOL'!AG103</f>
        <v>9.099668856033684</v>
      </c>
      <c r="I131" s="270">
        <f>'[7]Veränd_VOL'!AH103</f>
        <v>-31.508801809528972</v>
      </c>
      <c r="J131" s="270">
        <f>'[7]Veränd_VOL'!AI103</f>
        <v>-4.988699548581178</v>
      </c>
    </row>
    <row r="132" spans="1:10" ht="10.5" customHeight="1">
      <c r="A132" s="263"/>
      <c r="B132" s="263"/>
      <c r="C132" s="285"/>
      <c r="D132" s="267"/>
      <c r="E132" s="268"/>
      <c r="F132" s="269"/>
      <c r="G132" s="267"/>
      <c r="H132" s="270"/>
      <c r="I132" s="270"/>
      <c r="J132" s="270"/>
    </row>
    <row r="133" spans="1:10" ht="10.5" customHeight="1">
      <c r="A133" s="263"/>
      <c r="B133" s="263" t="s">
        <v>106</v>
      </c>
      <c r="C133" s="285"/>
      <c r="D133" s="267">
        <f>'[7]Veränd_VOL'!AC32</f>
        <v>118.1283076423945</v>
      </c>
      <c r="E133" s="268">
        <f>'[7]Veränd_VOL'!AD32</f>
        <v>108.71171837551256</v>
      </c>
      <c r="F133" s="269">
        <f>'[7]Veränd_VOL'!AE32</f>
        <v>152.4</v>
      </c>
      <c r="G133" s="267">
        <f>'[7]Veränd_VOL'!AF32</f>
        <v>139.79520827701717</v>
      </c>
      <c r="H133" s="270">
        <f>'[7]Veränd_VOL'!AG32</f>
        <v>8.66198180618865</v>
      </c>
      <c r="I133" s="270">
        <f>'[7]Veränd_VOL'!AH32</f>
        <v>-22.487987111289698</v>
      </c>
      <c r="J133" s="270">
        <f>'[7]Veränd_VOL'!AI32</f>
        <v>0.29047501570162576</v>
      </c>
    </row>
    <row r="134" spans="1:10" ht="10.5" customHeight="1">
      <c r="A134" s="263"/>
      <c r="B134" s="263" t="s">
        <v>107</v>
      </c>
      <c r="C134" s="285"/>
      <c r="D134" s="267">
        <f>'[7]Veränd_VOL'!AC67</f>
        <v>134.5284548178417</v>
      </c>
      <c r="E134" s="268">
        <f>'[7]Veränd_VOL'!AD67</f>
        <v>112.4876541520324</v>
      </c>
      <c r="F134" s="269">
        <f>'[7]Veränd_VOL'!AE67</f>
        <v>694.6</v>
      </c>
      <c r="G134" s="267">
        <f>'[7]Veränd_VOL'!AF67</f>
        <v>260.88877484403105</v>
      </c>
      <c r="H134" s="270">
        <f>'[7]Veränd_VOL'!AG67</f>
        <v>19.59397307372069</v>
      </c>
      <c r="I134" s="270">
        <f>'[7]Veränd_VOL'!AH67</f>
        <v>-80.63224088427272</v>
      </c>
      <c r="J134" s="270">
        <f>'[7]Veränd_VOL'!AI67</f>
        <v>-44.11261105899545</v>
      </c>
    </row>
    <row r="135" spans="1:10" ht="10.5" customHeight="1">
      <c r="A135" s="263"/>
      <c r="B135" s="263"/>
      <c r="C135" s="285"/>
      <c r="D135" s="267"/>
      <c r="E135" s="268"/>
      <c r="F135" s="269"/>
      <c r="G135" s="267"/>
      <c r="H135" s="270"/>
      <c r="I135" s="270"/>
      <c r="J135" s="270"/>
    </row>
    <row r="136" spans="1:10" ht="10.5" customHeight="1">
      <c r="A136" s="284"/>
      <c r="B136" s="284"/>
      <c r="C136" s="285"/>
      <c r="D136" s="267"/>
      <c r="E136" s="268"/>
      <c r="F136" s="269"/>
      <c r="G136" s="267"/>
      <c r="H136" s="270"/>
      <c r="I136" s="270"/>
      <c r="J136" s="270"/>
    </row>
    <row r="137" spans="1:10" ht="10.5" customHeight="1">
      <c r="A137" s="263" t="s">
        <v>176</v>
      </c>
      <c r="B137" s="263"/>
      <c r="C137" s="264"/>
      <c r="D137" s="267"/>
      <c r="E137" s="268"/>
      <c r="F137" s="269"/>
      <c r="G137" s="267"/>
      <c r="H137" s="270"/>
      <c r="I137" s="270"/>
      <c r="J137" s="270"/>
    </row>
    <row r="138" spans="1:10" ht="10.5" customHeight="1">
      <c r="A138" s="263"/>
      <c r="B138" s="263" t="s">
        <v>177</v>
      </c>
      <c r="C138" s="264"/>
      <c r="D138" s="267">
        <f>'[7]Veränd_VOL'!AC104</f>
        <v>64.74839151114396</v>
      </c>
      <c r="E138" s="268">
        <f>'[7]Veränd_VOL'!AD104</f>
        <v>78.42805290880582</v>
      </c>
      <c r="F138" s="271">
        <f>'[7]Veränd_VOL'!AE104</f>
        <v>64.6</v>
      </c>
      <c r="G138" s="267">
        <f>'[7]Veränd_VOL'!AF104</f>
        <v>68.09876866102137</v>
      </c>
      <c r="H138" s="270">
        <f>'[7]Veränd_VOL'!AG104</f>
        <v>-17.442306534841848</v>
      </c>
      <c r="I138" s="270">
        <f>'[7]Veränd_VOL'!AH104</f>
        <v>0.22970822158509285</v>
      </c>
      <c r="J138" s="270">
        <f>'[7]Veränd_VOL'!AI104</f>
        <v>-4.572901597427842</v>
      </c>
    </row>
    <row r="139" spans="1:10" ht="10.5" customHeight="1">
      <c r="A139" s="263"/>
      <c r="B139" s="263"/>
      <c r="C139" s="264"/>
      <c r="D139" s="267"/>
      <c r="E139" s="268"/>
      <c r="F139" s="269"/>
      <c r="G139" s="267"/>
      <c r="H139" s="270"/>
      <c r="I139" s="270"/>
      <c r="J139" s="270"/>
    </row>
    <row r="140" spans="1:10" ht="10.5" customHeight="1">
      <c r="A140" s="263"/>
      <c r="B140" s="263" t="s">
        <v>106</v>
      </c>
      <c r="C140" s="264"/>
      <c r="D140" s="267">
        <f>'[7]Veränd_VOL'!AC33</f>
        <v>67.46485981817065</v>
      </c>
      <c r="E140" s="268">
        <f>'[7]Veränd_VOL'!AD33</f>
        <v>80.84243320388335</v>
      </c>
      <c r="F140" s="271">
        <f>'[7]Veränd_VOL'!AE33</f>
        <v>65.4</v>
      </c>
      <c r="G140" s="267">
        <f>'[7]Veränd_VOL'!AF33</f>
        <v>70.45044716989702</v>
      </c>
      <c r="H140" s="270">
        <f>'[7]Veränd_VOL'!AG33</f>
        <v>-16.547712451918244</v>
      </c>
      <c r="I140" s="270">
        <f>'[7]Veränd_VOL'!AH33</f>
        <v>3.1572780094352386</v>
      </c>
      <c r="J140" s="270">
        <f>'[7]Veränd_VOL'!AI33</f>
        <v>-3.133739085126087</v>
      </c>
    </row>
    <row r="141" spans="1:10" ht="10.5" customHeight="1">
      <c r="A141" s="263"/>
      <c r="B141" s="263" t="s">
        <v>107</v>
      </c>
      <c r="C141" s="264"/>
      <c r="D141" s="267">
        <f>'[7]Veränd_VOL'!AC68</f>
        <v>37.74264542291432</v>
      </c>
      <c r="E141" s="268">
        <f>'[7]Veränd_VOL'!AD68</f>
        <v>54.4255121663266</v>
      </c>
      <c r="F141" s="269">
        <f>'[7]Veränd_VOL'!AE68</f>
        <v>56.9</v>
      </c>
      <c r="G141" s="267">
        <f>'[7]Veränd_VOL'!AF68</f>
        <v>44.71957718255115</v>
      </c>
      <c r="H141" s="270">
        <f>'[7]Veränd_VOL'!AG68</f>
        <v>-30.65265916548245</v>
      </c>
      <c r="I141" s="270">
        <f>'[7]Veränd_VOL'!AH68</f>
        <v>-33.668461471152334</v>
      </c>
      <c r="J141" s="270">
        <f>'[7]Veränd_VOL'!AI68</f>
        <v>-22.818419859610774</v>
      </c>
    </row>
    <row r="142" spans="4:10" ht="10.5" customHeight="1">
      <c r="D142" s="267"/>
      <c r="E142" s="268"/>
      <c r="F142" s="267"/>
      <c r="G142" s="267"/>
      <c r="H142" s="270"/>
      <c r="I142" s="270"/>
      <c r="J142" s="270"/>
    </row>
    <row r="143" spans="1:10" ht="12.75">
      <c r="A143" s="284"/>
      <c r="B143" s="284"/>
      <c r="C143" s="286"/>
      <c r="D143" s="267"/>
      <c r="E143" s="268"/>
      <c r="F143" s="267"/>
      <c r="G143" s="267"/>
      <c r="H143" s="270"/>
      <c r="I143" s="270"/>
      <c r="J143" s="270"/>
    </row>
    <row r="144" spans="1:10" ht="10.5" customHeight="1">
      <c r="A144" s="284"/>
      <c r="B144" s="284"/>
      <c r="C144" s="286"/>
      <c r="D144" s="268"/>
      <c r="E144" s="268"/>
      <c r="F144" s="267"/>
      <c r="G144" s="273"/>
      <c r="H144" s="274"/>
      <c r="I144" s="274"/>
      <c r="J144" s="274"/>
    </row>
    <row r="145" spans="1:10" ht="10.5" customHeight="1">
      <c r="A145" s="284"/>
      <c r="B145" s="284"/>
      <c r="C145" s="286"/>
      <c r="D145" s="287"/>
      <c r="E145" s="287"/>
      <c r="F145" s="267"/>
      <c r="G145" s="288"/>
      <c r="H145" s="287"/>
      <c r="I145" s="287"/>
      <c r="J145" s="287"/>
    </row>
    <row r="146" spans="1:10" ht="10.5" customHeight="1">
      <c r="A146" s="284"/>
      <c r="B146" s="284"/>
      <c r="C146" s="286"/>
      <c r="D146" s="287"/>
      <c r="E146" s="287"/>
      <c r="F146" s="267"/>
      <c r="G146" s="288"/>
      <c r="H146" s="287"/>
      <c r="I146" s="287"/>
      <c r="J146" s="287"/>
    </row>
    <row r="147" spans="1:10" ht="10.5" customHeight="1">
      <c r="A147" s="284"/>
      <c r="B147" s="284"/>
      <c r="C147" s="286"/>
      <c r="D147" s="287"/>
      <c r="E147" s="287"/>
      <c r="F147" s="267"/>
      <c r="G147" s="288"/>
      <c r="H147" s="287"/>
      <c r="I147" s="287"/>
      <c r="J147" s="287"/>
    </row>
    <row r="148" spans="1:10" ht="10.5" customHeight="1">
      <c r="A148" s="284"/>
      <c r="B148" s="284"/>
      <c r="C148" s="286"/>
      <c r="D148" s="287"/>
      <c r="E148" s="287"/>
      <c r="F148" s="267"/>
      <c r="G148" s="288"/>
      <c r="H148" s="287"/>
      <c r="I148" s="287"/>
      <c r="J148" s="287"/>
    </row>
    <row r="149" spans="1:10" ht="12.75">
      <c r="A149" s="284"/>
      <c r="B149" s="284"/>
      <c r="C149" s="286"/>
      <c r="D149" s="287"/>
      <c r="E149" s="287"/>
      <c r="F149" s="267"/>
      <c r="G149" s="288"/>
      <c r="H149" s="287"/>
      <c r="I149" s="287"/>
      <c r="J149" s="287"/>
    </row>
    <row r="150" spans="1:10" ht="10.5" customHeight="1">
      <c r="A150" s="284"/>
      <c r="C150" s="277"/>
      <c r="D150" s="287"/>
      <c r="E150" s="287"/>
      <c r="F150" s="267"/>
      <c r="G150" s="288"/>
      <c r="H150" s="287"/>
      <c r="I150" s="287"/>
      <c r="J150" s="287"/>
    </row>
    <row r="151" spans="1:10" ht="10.5" customHeight="1">
      <c r="A151" s="284"/>
      <c r="B151" s="284"/>
      <c r="C151" s="286"/>
      <c r="D151" s="287"/>
      <c r="E151" s="287"/>
      <c r="F151" s="267"/>
      <c r="G151" s="288"/>
      <c r="H151" s="287"/>
      <c r="I151" s="287"/>
      <c r="J151" s="287"/>
    </row>
    <row r="152" spans="2:10" ht="10.5" customHeight="1">
      <c r="B152" s="284"/>
      <c r="C152" s="277"/>
      <c r="D152" s="287"/>
      <c r="E152" s="287"/>
      <c r="F152" s="267"/>
      <c r="G152" s="288"/>
      <c r="H152" s="287"/>
      <c r="I152" s="287"/>
      <c r="J152" s="287"/>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52"/>
  <sheetViews>
    <sheetView workbookViewId="0" topLeftCell="A1">
      <selection activeCell="B61" sqref="B61"/>
    </sheetView>
  </sheetViews>
  <sheetFormatPr defaultColWidth="11.421875" defaultRowHeight="12.75"/>
  <cols>
    <col min="1" max="1" width="1.1484375" style="301" customWidth="1"/>
    <col min="2" max="2" width="11.140625" style="301" customWidth="1"/>
    <col min="3" max="3" width="25.140625" style="301" customWidth="1"/>
    <col min="4" max="4" width="8.421875" style="301" customWidth="1"/>
    <col min="5" max="6" width="8.8515625" style="301" customWidth="1"/>
    <col min="7" max="7" width="7.8515625" style="301" customWidth="1"/>
    <col min="8" max="8" width="6.7109375" style="301" customWidth="1"/>
    <col min="9" max="9" width="6.421875" style="301" customWidth="1"/>
    <col min="10" max="11" width="7.140625" style="301" customWidth="1"/>
    <col min="12" max="12" width="8.00390625" style="301" customWidth="1"/>
    <col min="13" max="13" width="6.140625" style="301" customWidth="1"/>
    <col min="14" max="14" width="5.7109375" style="301" customWidth="1"/>
    <col min="15" max="15" width="6.8515625" style="301" customWidth="1"/>
    <col min="16" max="16384" width="11.421875" style="301" customWidth="1"/>
  </cols>
  <sheetData>
    <row r="1" spans="1:10" s="292" customFormat="1" ht="12.75" customHeight="1">
      <c r="A1" s="289" t="s">
        <v>144</v>
      </c>
      <c r="B1" s="290"/>
      <c r="C1" s="290"/>
      <c r="D1" s="290"/>
      <c r="E1" s="290"/>
      <c r="F1" s="290"/>
      <c r="G1" s="291"/>
      <c r="H1" s="290"/>
      <c r="I1" s="290"/>
      <c r="J1" s="290"/>
    </row>
    <row r="2" spans="1:10" s="292" customFormat="1" ht="12.75" customHeight="1">
      <c r="A2" s="293"/>
      <c r="B2" s="290"/>
      <c r="C2" s="290"/>
      <c r="D2" s="294"/>
      <c r="E2" s="294"/>
      <c r="F2" s="294"/>
      <c r="G2" s="295"/>
      <c r="H2" s="290"/>
      <c r="I2" s="290"/>
      <c r="J2" s="290"/>
    </row>
    <row r="3" spans="1:10" s="292" customFormat="1" ht="15.75" customHeight="1">
      <c r="A3" s="512" t="s">
        <v>145</v>
      </c>
      <c r="B3" s="512"/>
      <c r="C3" s="512"/>
      <c r="D3" s="512"/>
      <c r="E3" s="512"/>
      <c r="F3" s="512"/>
      <c r="G3" s="512"/>
      <c r="H3" s="512"/>
      <c r="I3" s="512"/>
      <c r="J3" s="512"/>
    </row>
    <row r="4" spans="1:10" s="292" customFormat="1" ht="13.5" customHeight="1">
      <c r="A4" s="296" t="s">
        <v>146</v>
      </c>
      <c r="B4" s="297"/>
      <c r="C4" s="297"/>
      <c r="D4" s="290"/>
      <c r="E4" s="290"/>
      <c r="F4" s="290"/>
      <c r="G4" s="291"/>
      <c r="H4" s="290"/>
      <c r="I4" s="290"/>
      <c r="J4" s="290"/>
    </row>
    <row r="5" spans="1:10" s="292" customFormat="1" ht="13.5" customHeight="1">
      <c r="A5" s="296" t="s">
        <v>84</v>
      </c>
      <c r="B5" s="297"/>
      <c r="C5" s="297"/>
      <c r="D5" s="290"/>
      <c r="E5" s="290"/>
      <c r="F5" s="290"/>
      <c r="G5" s="291"/>
      <c r="H5" s="290"/>
      <c r="I5" s="290"/>
      <c r="J5" s="290"/>
    </row>
    <row r="6" spans="4:10" s="292" customFormat="1" ht="12.75" customHeight="1">
      <c r="D6" s="294"/>
      <c r="E6" s="294"/>
      <c r="F6" s="294"/>
      <c r="G6" s="295"/>
      <c r="H6" s="290"/>
      <c r="I6" s="290"/>
      <c r="J6" s="290"/>
    </row>
    <row r="7" spans="4:10" s="292" customFormat="1" ht="12.75" customHeight="1">
      <c r="D7" s="294"/>
      <c r="E7" s="294"/>
      <c r="F7" s="294"/>
      <c r="G7" s="295"/>
      <c r="H7" s="290"/>
      <c r="I7" s="290"/>
      <c r="J7" s="290"/>
    </row>
    <row r="8" spans="1:10" ht="11.25" customHeight="1">
      <c r="A8" s="298"/>
      <c r="B8" s="298"/>
      <c r="C8" s="299"/>
      <c r="D8" s="505" t="s">
        <v>244</v>
      </c>
      <c r="E8" s="475" t="s">
        <v>147</v>
      </c>
      <c r="F8" s="472"/>
      <c r="G8" s="471" t="s">
        <v>148</v>
      </c>
      <c r="H8" s="300" t="s">
        <v>85</v>
      </c>
      <c r="I8" s="300"/>
      <c r="J8" s="300"/>
    </row>
    <row r="9" spans="3:10" ht="11.25" customHeight="1">
      <c r="C9" s="302"/>
      <c r="D9" s="506"/>
      <c r="E9" s="473"/>
      <c r="F9" s="470"/>
      <c r="G9" s="507"/>
      <c r="H9" s="303" t="s">
        <v>90</v>
      </c>
      <c r="I9" s="304"/>
      <c r="J9" s="305" t="s">
        <v>199</v>
      </c>
    </row>
    <row r="10" spans="1:10" ht="11.25" customHeight="1">
      <c r="A10" s="306" t="s">
        <v>149</v>
      </c>
      <c r="B10" s="306"/>
      <c r="C10" s="307"/>
      <c r="D10" s="506"/>
      <c r="E10" s="509" t="s">
        <v>245</v>
      </c>
      <c r="F10" s="509" t="s">
        <v>246</v>
      </c>
      <c r="G10" s="507"/>
      <c r="H10" s="308" t="s">
        <v>100</v>
      </c>
      <c r="I10" s="308"/>
      <c r="J10" s="308"/>
    </row>
    <row r="11" spans="3:10" ht="11.25" customHeight="1">
      <c r="C11" s="302"/>
      <c r="D11" s="506"/>
      <c r="E11" s="510"/>
      <c r="F11" s="510" t="s">
        <v>50</v>
      </c>
      <c r="G11" s="507"/>
      <c r="H11" s="309" t="s">
        <v>101</v>
      </c>
      <c r="I11" s="310" t="s">
        <v>102</v>
      </c>
      <c r="J11" s="311" t="s">
        <v>102</v>
      </c>
    </row>
    <row r="12" spans="1:10" ht="10.5" customHeight="1">
      <c r="A12" s="312"/>
      <c r="B12" s="312"/>
      <c r="C12" s="313"/>
      <c r="D12" s="474"/>
      <c r="E12" s="511"/>
      <c r="F12" s="511" t="s">
        <v>50</v>
      </c>
      <c r="G12" s="508"/>
      <c r="H12" s="314" t="s">
        <v>103</v>
      </c>
      <c r="I12" s="315" t="s">
        <v>104</v>
      </c>
      <c r="J12" s="316" t="s">
        <v>143</v>
      </c>
    </row>
    <row r="13" spans="1:10" ht="10.5" customHeight="1">
      <c r="A13" s="317"/>
      <c r="B13" s="317"/>
      <c r="C13" s="318"/>
      <c r="D13" s="319"/>
      <c r="E13" s="319"/>
      <c r="F13" s="319"/>
      <c r="G13" s="319"/>
      <c r="H13" s="319"/>
      <c r="I13" s="319"/>
      <c r="J13" s="319"/>
    </row>
    <row r="14" spans="1:10" ht="10.5" customHeight="1">
      <c r="A14" s="317"/>
      <c r="B14" s="317"/>
      <c r="C14" s="318"/>
      <c r="D14" s="319"/>
      <c r="E14" s="319"/>
      <c r="F14" s="320"/>
      <c r="G14" s="319"/>
      <c r="H14" s="321"/>
      <c r="I14" s="321"/>
      <c r="J14" s="319"/>
    </row>
    <row r="15" spans="1:10" ht="10.5" customHeight="1">
      <c r="A15" s="317" t="s">
        <v>150</v>
      </c>
      <c r="B15" s="317"/>
      <c r="C15" s="318"/>
      <c r="D15" s="322">
        <f>'[8]Veränd_Wert'!AC86</f>
        <v>90.10663994663703</v>
      </c>
      <c r="E15" s="323">
        <f>'[8]Veränd_Wert'!AD86</f>
        <v>116.38420821472756</v>
      </c>
      <c r="F15" s="320">
        <f>'[8]Veränd_Wert'!AE86</f>
        <v>107.03009892625334</v>
      </c>
      <c r="G15" s="322">
        <f>'[8]Veränd_Wert'!AF86</f>
        <v>103.07691720975943</v>
      </c>
      <c r="H15" s="324">
        <f>'[8]Veränd_Wert'!AG86</f>
        <v>-22.578293628641365</v>
      </c>
      <c r="I15" s="324">
        <f>'[8]Veränd_Wert'!AH86</f>
        <v>-15.81186895031933</v>
      </c>
      <c r="J15" s="324">
        <f>'[8]Veränd_Wert'!AI86</f>
        <v>-11.432650694331759</v>
      </c>
    </row>
    <row r="16" spans="1:10" ht="10.5" customHeight="1">
      <c r="A16" s="317"/>
      <c r="B16" s="317"/>
      <c r="C16" s="318"/>
      <c r="D16" s="322"/>
      <c r="E16" s="323"/>
      <c r="F16" s="320"/>
      <c r="G16" s="322"/>
      <c r="H16" s="324"/>
      <c r="I16" s="324"/>
      <c r="J16" s="324"/>
    </row>
    <row r="17" spans="1:10" ht="10.5" customHeight="1">
      <c r="A17" s="317"/>
      <c r="B17" s="317" t="s">
        <v>106</v>
      </c>
      <c r="C17" s="318"/>
      <c r="D17" s="322">
        <f>'[8]Veränd_Wert'!AC15</f>
        <v>96.12892028556243</v>
      </c>
      <c r="E17" s="323">
        <f>'[8]Veränd_Wert'!AD15</f>
        <v>119.22614483571155</v>
      </c>
      <c r="F17" s="320">
        <f>'[8]Veränd_Wert'!AE15</f>
        <v>100.99428085952975</v>
      </c>
      <c r="G17" s="322">
        <f>'[8]Veränd_Wert'!AF15</f>
        <v>104.63122054997973</v>
      </c>
      <c r="H17" s="324">
        <f>'[8]Veränd_Wert'!AG15</f>
        <v>-19.372617123514388</v>
      </c>
      <c r="I17" s="324">
        <f>'[8]Veränd_Wert'!AH15</f>
        <v>-4.817461476590365</v>
      </c>
      <c r="J17" s="324">
        <f>'[8]Veränd_Wert'!AI15</f>
        <v>-7.893893072720995</v>
      </c>
    </row>
    <row r="18" spans="1:10" ht="10.5" customHeight="1">
      <c r="A18" s="317"/>
      <c r="B18" s="317" t="s">
        <v>107</v>
      </c>
      <c r="C18" s="318"/>
      <c r="D18" s="322">
        <f>'[8]Veränd_Wert'!AC50</f>
        <v>72.79382180668964</v>
      </c>
      <c r="E18" s="323">
        <f>'[8]Veränd_Wert'!AD50</f>
        <v>108.21422458106034</v>
      </c>
      <c r="F18" s="320">
        <f>'[8]Veränd_Wert'!AE50</f>
        <v>124.38183528563549</v>
      </c>
      <c r="G18" s="322">
        <f>'[8]Veränd_Wert'!AF50</f>
        <v>98.60861459598874</v>
      </c>
      <c r="H18" s="324">
        <f>'[8]Veränd_Wert'!AG50</f>
        <v>-32.73174382711419</v>
      </c>
      <c r="I18" s="324">
        <f>'[8]Veränd_Wert'!AH50</f>
        <v>-41.475520408970524</v>
      </c>
      <c r="J18" s="324">
        <f>'[8]Veränd_Wert'!AI50</f>
        <v>-20.713796885169604</v>
      </c>
    </row>
    <row r="19" spans="1:10" ht="10.5" customHeight="1">
      <c r="A19" s="317"/>
      <c r="B19" s="317"/>
      <c r="C19" s="318"/>
      <c r="D19" s="322"/>
      <c r="E19" s="323"/>
      <c r="F19" s="320"/>
      <c r="G19" s="322"/>
      <c r="H19" s="324"/>
      <c r="I19" s="324"/>
      <c r="J19" s="324"/>
    </row>
    <row r="20" spans="1:10" ht="10.5" customHeight="1">
      <c r="A20" s="317"/>
      <c r="B20" s="317"/>
      <c r="C20" s="318"/>
      <c r="D20" s="322"/>
      <c r="E20" s="323"/>
      <c r="F20" s="320"/>
      <c r="G20" s="322"/>
      <c r="H20" s="324"/>
      <c r="I20" s="324"/>
      <c r="J20" s="324"/>
    </row>
    <row r="21" spans="1:10" ht="10.5" customHeight="1">
      <c r="A21" s="317" t="s">
        <v>151</v>
      </c>
      <c r="B21" s="317"/>
      <c r="C21" s="318"/>
      <c r="D21" s="322">
        <f>'[8]Veränd_Wert'!AC87</f>
        <v>63.53960824592223</v>
      </c>
      <c r="E21" s="323">
        <f>'[8]Veränd_Wert'!AD87</f>
        <v>62.63315618723554</v>
      </c>
      <c r="F21" s="320">
        <f>'[8]Veränd_Wert'!AE87</f>
        <v>144.58569394577773</v>
      </c>
      <c r="G21" s="322">
        <f>'[8]Veränd_Wert'!AF87</f>
        <v>65.01249196498321</v>
      </c>
      <c r="H21" s="324">
        <f>'[8]Veränd_Wert'!AG87</f>
        <v>1.4472399506372335</v>
      </c>
      <c r="I21" s="324">
        <f>'[8]Veränd_Wert'!AH87</f>
        <v>-56.054014396645115</v>
      </c>
      <c r="J21" s="324">
        <f>'[8]Veränd_Wert'!AI87</f>
        <v>-48.63572663228684</v>
      </c>
    </row>
    <row r="22" spans="1:10" ht="10.5" customHeight="1">
      <c r="A22" s="317" t="s">
        <v>50</v>
      </c>
      <c r="B22" s="317" t="s">
        <v>50</v>
      </c>
      <c r="C22" s="318"/>
      <c r="D22" s="322"/>
      <c r="E22" s="323"/>
      <c r="F22" s="320"/>
      <c r="G22" s="322"/>
      <c r="H22" s="324"/>
      <c r="I22" s="324"/>
      <c r="J22" s="324"/>
    </row>
    <row r="23" spans="1:10" ht="10.5" customHeight="1">
      <c r="A23" s="317"/>
      <c r="B23" s="317"/>
      <c r="C23" s="318"/>
      <c r="D23" s="323"/>
      <c r="E23" s="323"/>
      <c r="F23" s="320"/>
      <c r="G23" s="322"/>
      <c r="H23" s="324"/>
      <c r="I23" s="324"/>
      <c r="J23" s="324"/>
    </row>
    <row r="24" spans="1:10" ht="10.5" customHeight="1">
      <c r="A24" s="317" t="s">
        <v>152</v>
      </c>
      <c r="B24" s="317"/>
      <c r="C24" s="318"/>
      <c r="D24" s="322">
        <f>'[8]Veränd_Wert'!AC88</f>
        <v>110.54748416742292</v>
      </c>
      <c r="E24" s="323">
        <f>'[8]Veränd_Wert'!AD88</f>
        <v>118.38070236617655</v>
      </c>
      <c r="F24" s="325">
        <f>'[8]Veränd_Wert'!AE88</f>
        <v>121.06863777302375</v>
      </c>
      <c r="G24" s="322">
        <f>'[8]Veränd_Wert'!AF88</f>
        <v>112.4249379994954</v>
      </c>
      <c r="H24" s="324">
        <f>'[8]Veränd_Wert'!AG88</f>
        <v>-6.616972227892201</v>
      </c>
      <c r="I24" s="324">
        <f>'[8]Veränd_Wert'!AH88</f>
        <v>-8.690238693628988</v>
      </c>
      <c r="J24" s="324">
        <f>'[8]Veränd_Wert'!AI88</f>
        <v>-1.2882550044997123</v>
      </c>
    </row>
    <row r="25" spans="1:10" ht="10.5" customHeight="1">
      <c r="A25" s="317"/>
      <c r="B25" s="317"/>
      <c r="C25" s="318"/>
      <c r="D25" s="322"/>
      <c r="E25" s="323"/>
      <c r="F25" s="320"/>
      <c r="G25" s="322"/>
      <c r="H25" s="324"/>
      <c r="I25" s="324"/>
      <c r="J25" s="324"/>
    </row>
    <row r="26" spans="1:10" ht="10.5" customHeight="1">
      <c r="A26" s="317"/>
      <c r="B26" s="317"/>
      <c r="C26" s="318"/>
      <c r="D26" s="322"/>
      <c r="E26" s="323"/>
      <c r="F26" s="320"/>
      <c r="G26" s="322"/>
      <c r="H26" s="324"/>
      <c r="I26" s="324"/>
      <c r="J26" s="324"/>
    </row>
    <row r="27" spans="1:10" ht="10.5" customHeight="1">
      <c r="A27" s="317" t="s">
        <v>153</v>
      </c>
      <c r="B27" s="317"/>
      <c r="C27" s="318"/>
      <c r="D27" s="322">
        <f>'[8]Veränd_Wert'!AC89</f>
        <v>140.66714906467837</v>
      </c>
      <c r="E27" s="323">
        <f>'[8]Veränd_Wert'!AD89</f>
        <v>146.50642464356955</v>
      </c>
      <c r="F27" s="325">
        <f>'[8]Veränd_Wert'!AE89</f>
        <v>124.19711007426227</v>
      </c>
      <c r="G27" s="322">
        <f>'[8]Veränd_Wert'!AF89</f>
        <v>131.8771975661971</v>
      </c>
      <c r="H27" s="324">
        <f>'[8]Veränd_Wert'!AG89</f>
        <v>-3.9856788486220647</v>
      </c>
      <c r="I27" s="324">
        <f>'[8]Veränd_Wert'!AH89</f>
        <v>13.261209524575914</v>
      </c>
      <c r="J27" s="324">
        <f>'[8]Veränd_Wert'!AI89</f>
        <v>12.022091233815022</v>
      </c>
    </row>
    <row r="28" spans="1:10" ht="10.5" customHeight="1">
      <c r="A28" s="317"/>
      <c r="B28" s="317"/>
      <c r="C28" s="318"/>
      <c r="D28" s="322"/>
      <c r="E28" s="323"/>
      <c r="F28" s="320"/>
      <c r="G28" s="322"/>
      <c r="H28" s="324"/>
      <c r="I28" s="324"/>
      <c r="J28" s="324"/>
    </row>
    <row r="29" spans="1:10" ht="10.5" customHeight="1">
      <c r="A29" s="317"/>
      <c r="B29" s="317" t="s">
        <v>106</v>
      </c>
      <c r="C29" s="318"/>
      <c r="D29" s="322">
        <f>'[8]Veränd_Wert'!AC18</f>
        <v>117.39114680643969</v>
      </c>
      <c r="E29" s="323">
        <f>'[8]Veränd_Wert'!AD18</f>
        <v>120.46173977698693</v>
      </c>
      <c r="F29" s="325">
        <f>'[8]Veränd_Wert'!AE18</f>
        <v>102.30815440007677</v>
      </c>
      <c r="G29" s="322">
        <f>'[8]Veränd_Wert'!AF18</f>
        <v>109.50907237057585</v>
      </c>
      <c r="H29" s="324">
        <f>'[8]Veränd_Wert'!AG18</f>
        <v>-2.549019278844789</v>
      </c>
      <c r="I29" s="324">
        <f>'[8]Veränd_Wert'!AH18</f>
        <v>14.74270794425708</v>
      </c>
      <c r="J29" s="324">
        <f>'[8]Veränd_Wert'!AI18</f>
        <v>14.636729009365359</v>
      </c>
    </row>
    <row r="30" spans="1:10" ht="10.5" customHeight="1">
      <c r="A30" s="317"/>
      <c r="B30" s="317" t="s">
        <v>107</v>
      </c>
      <c r="C30" s="318"/>
      <c r="D30" s="322">
        <f>'[8]Veränd_Wert'!AC53</f>
        <v>210.98482014213556</v>
      </c>
      <c r="E30" s="326">
        <f>'[8]Veränd_Wert'!AD53</f>
        <v>225.18838915476712</v>
      </c>
      <c r="F30" s="320">
        <f>'[8]Veränd_Wert'!AE53</f>
        <v>190.3244616770571</v>
      </c>
      <c r="G30" s="322">
        <f>'[8]Veränd_Wert'!AF53</f>
        <v>199.45213816976377</v>
      </c>
      <c r="H30" s="324">
        <f>'[8]Veränd_Wert'!AG53</f>
        <v>-6.307416233112158</v>
      </c>
      <c r="I30" s="324">
        <f>'[8]Veränd_Wert'!AH53</f>
        <v>10.85533529585651</v>
      </c>
      <c r="J30" s="324">
        <f>'[8]Veränd_Wert'!AI53</f>
        <v>7.910476933136333</v>
      </c>
    </row>
    <row r="31" spans="1:10" ht="10.5" customHeight="1">
      <c r="A31" s="317"/>
      <c r="B31" s="317"/>
      <c r="C31" s="318"/>
      <c r="D31" s="322"/>
      <c r="E31" s="323"/>
      <c r="F31" s="320"/>
      <c r="G31" s="322"/>
      <c r="H31" s="324"/>
      <c r="I31" s="324"/>
      <c r="J31" s="324"/>
    </row>
    <row r="32" spans="1:10" ht="10.5" customHeight="1">
      <c r="A32" s="317"/>
      <c r="B32" s="317"/>
      <c r="C32" s="318"/>
      <c r="D32" s="322"/>
      <c r="E32" s="323"/>
      <c r="F32" s="320"/>
      <c r="G32" s="322"/>
      <c r="H32" s="324"/>
      <c r="I32" s="324"/>
      <c r="J32" s="324"/>
    </row>
    <row r="33" spans="1:10" ht="10.5" customHeight="1">
      <c r="A33" s="317" t="s">
        <v>154</v>
      </c>
      <c r="B33" s="317"/>
      <c r="C33" s="318"/>
      <c r="D33" s="322">
        <f>'[8]Veränd_Wert'!AC90</f>
        <v>134.109335587699</v>
      </c>
      <c r="E33" s="323">
        <f>'[8]Veränd_Wert'!AD90</f>
        <v>136.39860002095344</v>
      </c>
      <c r="F33" s="320">
        <f>'[8]Veränd_Wert'!AE90</f>
        <v>114.50594392381142</v>
      </c>
      <c r="G33" s="322">
        <f>'[8]Veränd_Wert'!AF90</f>
        <v>136.00644726556422</v>
      </c>
      <c r="H33" s="324">
        <f>'[8]Veränd_Wert'!AG90</f>
        <v>-1.678363585038817</v>
      </c>
      <c r="I33" s="324">
        <f>'[8]Veränd_Wert'!AH90</f>
        <v>17.119977349761914</v>
      </c>
      <c r="J33" s="324">
        <f>'[8]Veränd_Wert'!AI90</f>
        <v>9.703421733101537</v>
      </c>
    </row>
    <row r="34" spans="1:10" ht="10.5" customHeight="1">
      <c r="A34" s="317"/>
      <c r="B34" s="317"/>
      <c r="C34" s="318"/>
      <c r="D34" s="322"/>
      <c r="E34" s="323"/>
      <c r="F34" s="320"/>
      <c r="G34" s="322"/>
      <c r="H34" s="324"/>
      <c r="I34" s="324"/>
      <c r="J34" s="324"/>
    </row>
    <row r="35" spans="1:10" ht="10.5" customHeight="1">
      <c r="A35" s="317"/>
      <c r="B35" s="317" t="s">
        <v>106</v>
      </c>
      <c r="C35" s="318"/>
      <c r="D35" s="322">
        <f>'[8]Veränd_Wert'!AC19</f>
        <v>149.68990496429768</v>
      </c>
      <c r="E35" s="323">
        <f>'[8]Veränd_Wert'!AD19</f>
        <v>158.65618870899493</v>
      </c>
      <c r="F35" s="320">
        <f>'[8]Veränd_Wert'!AE19</f>
        <v>139.09738756126805</v>
      </c>
      <c r="G35" s="322">
        <f>'[8]Veränd_Wert'!AF19</f>
        <v>157.83181073517648</v>
      </c>
      <c r="H35" s="324">
        <f>'[8]Veränd_Wert'!AG19</f>
        <v>-5.651392370922945</v>
      </c>
      <c r="I35" s="324">
        <f>'[8]Veränd_Wert'!AH19</f>
        <v>7.615180693716451</v>
      </c>
      <c r="J35" s="324">
        <f>'[8]Veränd_Wert'!AI19</f>
        <v>7.772287201379156</v>
      </c>
    </row>
    <row r="36" spans="1:10" ht="10.5" customHeight="1">
      <c r="A36" s="317"/>
      <c r="B36" s="317" t="s">
        <v>107</v>
      </c>
      <c r="C36" s="318"/>
      <c r="D36" s="322">
        <f>'[8]Veränd_Wert'!AC54</f>
        <v>105.22448437076837</v>
      </c>
      <c r="E36" s="323">
        <f>'[8]Veränd_Wert'!AD54</f>
        <v>95.1352082824732</v>
      </c>
      <c r="F36" s="320">
        <f>'[8]Veränd_Wert'!AE54</f>
        <v>68.9158134544594</v>
      </c>
      <c r="G36" s="322">
        <f>'[8]Veränd_Wert'!AF54</f>
        <v>95.54435879298966</v>
      </c>
      <c r="H36" s="324">
        <f>'[8]Veränd_Wert'!AG54</f>
        <v>10.605196825068512</v>
      </c>
      <c r="I36" s="324">
        <f>'[8]Veränd_Wert'!AH54</f>
        <v>52.68554355859455</v>
      </c>
      <c r="J36" s="324">
        <f>'[8]Veränd_Wert'!AI54</f>
        <v>16.122477118481427</v>
      </c>
    </row>
    <row r="37" spans="1:10" ht="10.5" customHeight="1">
      <c r="A37" s="317"/>
      <c r="B37" s="317"/>
      <c r="C37" s="318"/>
      <c r="D37" s="322"/>
      <c r="E37" s="323"/>
      <c r="F37" s="320"/>
      <c r="G37" s="322"/>
      <c r="H37" s="324"/>
      <c r="I37" s="324"/>
      <c r="J37" s="324"/>
    </row>
    <row r="38" spans="1:10" ht="10.5" customHeight="1">
      <c r="A38" s="317"/>
      <c r="B38" s="317"/>
      <c r="C38" s="318"/>
      <c r="D38" s="322"/>
      <c r="E38" s="323"/>
      <c r="F38" s="320"/>
      <c r="G38" s="322"/>
      <c r="H38" s="324"/>
      <c r="I38" s="324"/>
      <c r="J38" s="324"/>
    </row>
    <row r="39" spans="1:10" ht="10.5" customHeight="1">
      <c r="A39" s="317" t="s">
        <v>155</v>
      </c>
      <c r="B39" s="317"/>
      <c r="C39" s="318"/>
      <c r="D39" s="322"/>
      <c r="E39" s="323"/>
      <c r="F39" s="320"/>
      <c r="G39" s="322"/>
      <c r="H39" s="324"/>
      <c r="I39" s="324"/>
      <c r="J39" s="324"/>
    </row>
    <row r="40" spans="1:10" ht="10.5" customHeight="1">
      <c r="A40" s="317" t="s">
        <v>50</v>
      </c>
      <c r="B40" s="317" t="s">
        <v>156</v>
      </c>
      <c r="C40" s="318"/>
      <c r="D40" s="322">
        <f>'[8]Veränd_Wert'!AC91</f>
        <v>165.1539350593394</v>
      </c>
      <c r="E40" s="323">
        <f>'[8]Veränd_Wert'!AD91</f>
        <v>176.61684218212102</v>
      </c>
      <c r="F40" s="325">
        <f>'[8]Veränd_Wert'!AE91</f>
        <v>176.31515008738194</v>
      </c>
      <c r="G40" s="322">
        <f>'[8]Veränd_Wert'!AF91</f>
        <v>164.49002056074846</v>
      </c>
      <c r="H40" s="324">
        <f>'[8]Veränd_Wert'!AG91</f>
        <v>-6.490268414470616</v>
      </c>
      <c r="I40" s="324">
        <f>'[8]Veränd_Wert'!AH91</f>
        <v>-6.330264315069367</v>
      </c>
      <c r="J40" s="324">
        <f>'[8]Veränd_Wert'!AI91</f>
        <v>-2.7571164851952794</v>
      </c>
    </row>
    <row r="41" spans="1:10" ht="10.5" customHeight="1">
      <c r="A41" s="317"/>
      <c r="B41" s="317"/>
      <c r="C41" s="318"/>
      <c r="D41" s="322"/>
      <c r="E41" s="323"/>
      <c r="F41" s="320"/>
      <c r="G41" s="322"/>
      <c r="H41" s="324"/>
      <c r="I41" s="324"/>
      <c r="J41" s="324"/>
    </row>
    <row r="42" spans="1:10" ht="10.5" customHeight="1">
      <c r="A42" s="317"/>
      <c r="B42" s="317" t="s">
        <v>106</v>
      </c>
      <c r="C42" s="318"/>
      <c r="D42" s="322">
        <f>'[8]Veränd_Wert'!AC20</f>
        <v>160.3655195169526</v>
      </c>
      <c r="E42" s="323">
        <f>'[8]Veränd_Wert'!AD20</f>
        <v>170.31668359065847</v>
      </c>
      <c r="F42" s="320">
        <f>'[8]Veränd_Wert'!AE20</f>
        <v>168.08211207966633</v>
      </c>
      <c r="G42" s="322">
        <f>'[8]Veränd_Wert'!AF20</f>
        <v>159.79585850809383</v>
      </c>
      <c r="H42" s="324">
        <f>'[8]Veränd_Wert'!AG20</f>
        <v>-5.842741805390394</v>
      </c>
      <c r="I42" s="324">
        <f>'[8]Veränd_Wert'!AH20</f>
        <v>-4.590965967310244</v>
      </c>
      <c r="J42" s="324">
        <f>'[8]Veränd_Wert'!AI20</f>
        <v>-0.6680338064718097</v>
      </c>
    </row>
    <row r="43" spans="1:10" ht="10.5" customHeight="1">
      <c r="A43" s="317"/>
      <c r="B43" s="317" t="s">
        <v>107</v>
      </c>
      <c r="C43" s="318"/>
      <c r="D43" s="322">
        <f>'[8]Veränd_Wert'!AC55</f>
        <v>289.63550652435185</v>
      </c>
      <c r="E43" s="323">
        <f>'[8]Veränd_Wert'!AD55</f>
        <v>340.3982929848843</v>
      </c>
      <c r="F43" s="320">
        <f>'[8]Veränd_Wert'!AE55</f>
        <v>390.34451053686894</v>
      </c>
      <c r="G43" s="322">
        <f>'[8]Veränd_Wert'!AF55</f>
        <v>286.5213404589098</v>
      </c>
      <c r="H43" s="324">
        <f>'[8]Veränd_Wert'!AG55</f>
        <v>-14.912761757823091</v>
      </c>
      <c r="I43" s="324">
        <f>'[8]Veränd_Wert'!AH55</f>
        <v>-25.80003081739378</v>
      </c>
      <c r="J43" s="324">
        <f>'[8]Veränd_Wert'!AI55</f>
        <v>-25.39208687891659</v>
      </c>
    </row>
    <row r="44" spans="1:10" ht="10.5" customHeight="1">
      <c r="A44" s="317"/>
      <c r="B44" s="317"/>
      <c r="C44" s="318"/>
      <c r="D44" s="322"/>
      <c r="E44" s="323"/>
      <c r="F44" s="320"/>
      <c r="G44" s="322"/>
      <c r="H44" s="324"/>
      <c r="I44" s="324"/>
      <c r="J44" s="324"/>
    </row>
    <row r="45" spans="1:10" ht="10.5" customHeight="1">
      <c r="A45" s="317"/>
      <c r="B45" s="317"/>
      <c r="C45" s="318" t="s">
        <v>50</v>
      </c>
      <c r="D45" s="322"/>
      <c r="E45" s="323"/>
      <c r="F45" s="320"/>
      <c r="G45" s="322"/>
      <c r="H45" s="324"/>
      <c r="I45" s="324"/>
      <c r="J45" s="324"/>
    </row>
    <row r="46" spans="1:10" ht="10.5" customHeight="1">
      <c r="A46" s="317" t="s">
        <v>157</v>
      </c>
      <c r="B46" s="317"/>
      <c r="C46" s="318"/>
      <c r="D46" s="322">
        <f>'[8]Veränd_Wert'!AC92</f>
        <v>138.2494737047563</v>
      </c>
      <c r="E46" s="323">
        <f>'[8]Veränd_Wert'!AD92</f>
        <v>170.29647149005214</v>
      </c>
      <c r="F46" s="320">
        <f>'[8]Veränd_Wert'!AE92</f>
        <v>124.84404575936976</v>
      </c>
      <c r="G46" s="322">
        <f>'[8]Veränd_Wert'!AF92</f>
        <v>141.35041784670952</v>
      </c>
      <c r="H46" s="324">
        <f>'[8]Veränd_Wert'!AG92</f>
        <v>-18.818356895414517</v>
      </c>
      <c r="I46" s="324">
        <f>'[8]Veränd_Wert'!AH92</f>
        <v>10.737739123918479</v>
      </c>
      <c r="J46" s="324">
        <f>'[8]Veränd_Wert'!AI92</f>
        <v>9.28929713628542</v>
      </c>
    </row>
    <row r="47" spans="1:10" ht="10.5" customHeight="1">
      <c r="A47" s="317"/>
      <c r="B47" s="317"/>
      <c r="C47" s="318"/>
      <c r="D47" s="322"/>
      <c r="E47" s="323"/>
      <c r="F47" s="320"/>
      <c r="G47" s="322"/>
      <c r="H47" s="324"/>
      <c r="I47" s="324"/>
      <c r="J47" s="324"/>
    </row>
    <row r="48" spans="1:10" ht="10.5" customHeight="1">
      <c r="A48" s="317"/>
      <c r="B48" s="317" t="s">
        <v>106</v>
      </c>
      <c r="C48" s="318"/>
      <c r="D48" s="322">
        <f>'[8]Veränd_Wert'!AC21</f>
        <v>149.04462002204372</v>
      </c>
      <c r="E48" s="323">
        <f>'[8]Veränd_Wert'!AD21</f>
        <v>178.74871191940696</v>
      </c>
      <c r="F48" s="325">
        <f>'[8]Veränd_Wert'!AE21</f>
        <v>120.05542763405792</v>
      </c>
      <c r="G48" s="322">
        <f>'[8]Veränd_Wert'!AF21</f>
        <v>146.69869463102458</v>
      </c>
      <c r="H48" s="324">
        <f>'[8]Veränd_Wert'!AG21</f>
        <v>-16.617793537307293</v>
      </c>
      <c r="I48" s="324">
        <f>'[8]Veränd_Wert'!AH21</f>
        <v>24.146507125315505</v>
      </c>
      <c r="J48" s="324">
        <f>'[8]Veränd_Wert'!AI21</f>
        <v>23.210097875246877</v>
      </c>
    </row>
    <row r="49" spans="1:10" ht="10.5" customHeight="1">
      <c r="A49" s="317"/>
      <c r="B49" s="317" t="s">
        <v>107</v>
      </c>
      <c r="C49" s="318"/>
      <c r="D49" s="322">
        <f>'[8]Veränd_Wert'!AC56</f>
        <v>115.06626221373908</v>
      </c>
      <c r="E49" s="323">
        <f>'[8]Veränd_Wert'!AD56</f>
        <v>152.14478818777243</v>
      </c>
      <c r="F49" s="320">
        <f>'[8]Veränd_Wert'!AE56</f>
        <v>135.12788484467904</v>
      </c>
      <c r="G49" s="322">
        <f>'[8]Veränd_Wert'!AF56</f>
        <v>129.86467899571102</v>
      </c>
      <c r="H49" s="324">
        <f>'[8]Veränd_Wert'!AG56</f>
        <v>-24.37055282384841</v>
      </c>
      <c r="I49" s="324">
        <f>'[8]Veränd_Wert'!AH56</f>
        <v>-14.846397288020553</v>
      </c>
      <c r="J49" s="324">
        <f>'[8]Veränd_Wert'!AI56</f>
        <v>-14.228071563107466</v>
      </c>
    </row>
    <row r="50" spans="1:10" ht="10.5" customHeight="1">
      <c r="A50" s="317"/>
      <c r="B50" s="317"/>
      <c r="C50" s="318"/>
      <c r="D50" s="322"/>
      <c r="E50" s="323"/>
      <c r="F50" s="320"/>
      <c r="G50" s="322"/>
      <c r="H50" s="324"/>
      <c r="I50" s="324"/>
      <c r="J50" s="324"/>
    </row>
    <row r="51" spans="1:10" ht="10.5" customHeight="1">
      <c r="A51" s="317"/>
      <c r="B51" s="317"/>
      <c r="C51" s="318"/>
      <c r="D51" s="322"/>
      <c r="E51" s="323"/>
      <c r="F51" s="320"/>
      <c r="G51" s="322"/>
      <c r="H51" s="324"/>
      <c r="I51" s="324"/>
      <c r="J51" s="324"/>
    </row>
    <row r="52" spans="1:10" ht="10.5" customHeight="1">
      <c r="A52" s="317" t="s">
        <v>158</v>
      </c>
      <c r="B52" s="317"/>
      <c r="C52" s="318"/>
      <c r="D52" s="322">
        <f>'[8]Veränd_Wert'!AC93</f>
        <v>169.80202172024238</v>
      </c>
      <c r="E52" s="323">
        <f>'[8]Veränd_Wert'!AD93</f>
        <v>185.89018316555925</v>
      </c>
      <c r="F52" s="325">
        <f>'[8]Veränd_Wert'!AE93</f>
        <v>148.08109394295286</v>
      </c>
      <c r="G52" s="322">
        <f>'[8]Veränd_Wert'!AF93</f>
        <v>161.8282040902461</v>
      </c>
      <c r="H52" s="324">
        <f>'[8]Veränd_Wert'!AG93</f>
        <v>-8.654658988090986</v>
      </c>
      <c r="I52" s="324">
        <f>'[8]Veränd_Wert'!AH93</f>
        <v>14.668265339569508</v>
      </c>
      <c r="J52" s="324">
        <f>'[8]Veränd_Wert'!AI93</f>
        <v>12.384386079362608</v>
      </c>
    </row>
    <row r="53" spans="1:10" ht="10.5" customHeight="1">
      <c r="A53" s="317"/>
      <c r="B53" s="317"/>
      <c r="C53" s="318"/>
      <c r="D53" s="322"/>
      <c r="E53" s="323"/>
      <c r="F53" s="320"/>
      <c r="G53" s="322"/>
      <c r="H53" s="324"/>
      <c r="I53" s="324"/>
      <c r="J53" s="324"/>
    </row>
    <row r="54" spans="1:10" ht="10.5" customHeight="1">
      <c r="A54" s="317"/>
      <c r="B54" s="317" t="s">
        <v>106</v>
      </c>
      <c r="C54" s="318"/>
      <c r="D54" s="322">
        <f>'[8]Veränd_Wert'!AC22</f>
        <v>152.09161911855475</v>
      </c>
      <c r="E54" s="323">
        <f>'[8]Veränd_Wert'!AD22</f>
        <v>159.62763809794816</v>
      </c>
      <c r="F54" s="325">
        <f>'[8]Veränd_Wert'!AE22</f>
        <v>136.21358725497478</v>
      </c>
      <c r="G54" s="322">
        <f>'[8]Veränd_Wert'!AF22</f>
        <v>142.88906157849584</v>
      </c>
      <c r="H54" s="324">
        <f>'[8]Veränd_Wert'!AG22</f>
        <v>-4.72099886284685</v>
      </c>
      <c r="I54" s="324">
        <f>'[8]Veränd_Wert'!AH22</f>
        <v>11.656716619508945</v>
      </c>
      <c r="J54" s="324">
        <f>'[8]Veränd_Wert'!AI22</f>
        <v>11.498458200190171</v>
      </c>
    </row>
    <row r="55" spans="1:10" ht="10.5" customHeight="1">
      <c r="A55" s="317"/>
      <c r="B55" s="317" t="s">
        <v>107</v>
      </c>
      <c r="C55" s="318"/>
      <c r="D55" s="322">
        <f>'[8]Veränd_Wert'!AC57</f>
        <v>252.18553779383828</v>
      </c>
      <c r="E55" s="323">
        <f>'[8]Veränd_Wert'!AD57</f>
        <v>308.05571795472173</v>
      </c>
      <c r="F55" s="325">
        <f>'[8]Veränd_Wert'!AE57</f>
        <v>203.2851990789897</v>
      </c>
      <c r="G55" s="322">
        <f>'[8]Veränd_Wert'!AF57</f>
        <v>249.927452145989</v>
      </c>
      <c r="H55" s="324">
        <f>'[8]Veränd_Wert'!AG57</f>
        <v>-18.13638796637928</v>
      </c>
      <c r="I55" s="324">
        <f>'[8]Veränd_Wert'!AH57</f>
        <v>24.055041358838707</v>
      </c>
      <c r="J55" s="324">
        <f>'[8]Veränd_Wert'!AI57</f>
        <v>14.871516790350388</v>
      </c>
    </row>
    <row r="56" spans="1:10" ht="10.5" customHeight="1">
      <c r="A56" s="317"/>
      <c r="B56" s="317"/>
      <c r="C56" s="318"/>
      <c r="D56" s="322"/>
      <c r="E56" s="323"/>
      <c r="F56" s="320"/>
      <c r="G56" s="322"/>
      <c r="H56" s="324"/>
      <c r="I56" s="324"/>
      <c r="J56" s="324"/>
    </row>
    <row r="57" spans="1:10" ht="10.5" customHeight="1">
      <c r="A57" s="317"/>
      <c r="B57" s="317"/>
      <c r="C57" s="318"/>
      <c r="D57" s="322"/>
      <c r="E57" s="323"/>
      <c r="F57" s="320"/>
      <c r="G57" s="322"/>
      <c r="H57" s="324"/>
      <c r="I57" s="324"/>
      <c r="J57" s="324"/>
    </row>
    <row r="58" spans="1:10" ht="10.5" customHeight="1">
      <c r="A58" s="317" t="s">
        <v>159</v>
      </c>
      <c r="B58" s="317"/>
      <c r="C58" s="318"/>
      <c r="D58" s="322"/>
      <c r="E58" s="323"/>
      <c r="F58" s="320"/>
      <c r="G58" s="322"/>
      <c r="H58" s="324"/>
      <c r="I58" s="324"/>
      <c r="J58" s="324"/>
    </row>
    <row r="59" spans="1:10" ht="10.5" customHeight="1">
      <c r="A59" s="317"/>
      <c r="B59" s="317" t="s">
        <v>160</v>
      </c>
      <c r="C59" s="318"/>
      <c r="D59" s="322">
        <f>'[8]Veränd_Wert'!AC94</f>
        <v>110.25023876746873</v>
      </c>
      <c r="E59" s="323">
        <f>'[8]Veränd_Wert'!AD94</f>
        <v>113.9521667485695</v>
      </c>
      <c r="F59" s="320">
        <f>'[8]Veränd_Wert'!AE94</f>
        <v>104.46848794783676</v>
      </c>
      <c r="G59" s="322">
        <f>'[8]Veränd_Wert'!AF94</f>
        <v>104.65189979752515</v>
      </c>
      <c r="H59" s="324">
        <f>'[8]Veränd_Wert'!AG94</f>
        <v>-3.248668355090526</v>
      </c>
      <c r="I59" s="324">
        <f>'[8]Veränd_Wert'!AH94</f>
        <v>5.534444819876125</v>
      </c>
      <c r="J59" s="324">
        <f>'[8]Veränd_Wert'!AI94</f>
        <v>14.854263957659981</v>
      </c>
    </row>
    <row r="60" spans="1:10" ht="10.5" customHeight="1">
      <c r="A60" s="317"/>
      <c r="B60" s="317"/>
      <c r="C60" s="318"/>
      <c r="D60" s="322"/>
      <c r="E60" s="323"/>
      <c r="F60" s="320"/>
      <c r="G60" s="322"/>
      <c r="H60" s="324"/>
      <c r="I60" s="324"/>
      <c r="J60" s="324"/>
    </row>
    <row r="61" spans="1:10" ht="10.5" customHeight="1">
      <c r="A61" s="317"/>
      <c r="B61" s="317" t="s">
        <v>106</v>
      </c>
      <c r="C61" s="318"/>
      <c r="D61" s="322">
        <f>'[8]Veränd_Wert'!AC23</f>
        <v>104.25048599957576</v>
      </c>
      <c r="E61" s="323">
        <f>'[8]Veränd_Wert'!AD23</f>
        <v>107.32237845761894</v>
      </c>
      <c r="F61" s="320">
        <f>'[8]Veränd_Wert'!AE23</f>
        <v>96.52115892975371</v>
      </c>
      <c r="G61" s="322">
        <f>'[8]Veränd_Wert'!AF23</f>
        <v>98.0354458299705</v>
      </c>
      <c r="H61" s="324">
        <f>'[8]Veränd_Wert'!AG23</f>
        <v>-2.862303745212146</v>
      </c>
      <c r="I61" s="324">
        <f>'[8]Veränd_Wert'!AH23</f>
        <v>8.007909514894353</v>
      </c>
      <c r="J61" s="324">
        <f>'[8]Veränd_Wert'!AI23</f>
        <v>16.77101721929001</v>
      </c>
    </row>
    <row r="62" spans="1:10" ht="10.5" customHeight="1">
      <c r="A62" s="317"/>
      <c r="B62" s="317" t="s">
        <v>107</v>
      </c>
      <c r="C62" s="318"/>
      <c r="D62" s="322">
        <f>'[8]Veränd_Wert'!AC58</f>
        <v>130.99684474720348</v>
      </c>
      <c r="E62" s="323">
        <f>'[8]Veränd_Wert'!AD58</f>
        <v>136.87737895460646</v>
      </c>
      <c r="F62" s="320">
        <f>'[8]Veränd_Wert'!AE58</f>
        <v>131.94963759444792</v>
      </c>
      <c r="G62" s="322">
        <f>'[8]Veränd_Wert'!AF58</f>
        <v>127.53100310875226</v>
      </c>
      <c r="H62" s="324">
        <f>'[8]Veränd_Wert'!AG58</f>
        <v>-4.296206029305378</v>
      </c>
      <c r="I62" s="324">
        <f>'[8]Veränd_Wert'!AH58</f>
        <v>-0.7220882638366031</v>
      </c>
      <c r="J62" s="324">
        <f>'[8]Veränd_Wert'!AI58</f>
        <v>9.976158455257783</v>
      </c>
    </row>
    <row r="63" spans="1:10" ht="10.5" customHeight="1">
      <c r="A63" s="317"/>
      <c r="B63" s="317"/>
      <c r="C63" s="327"/>
      <c r="D63" s="323"/>
      <c r="E63" s="323"/>
      <c r="F63" s="320"/>
      <c r="G63" s="328"/>
      <c r="H63" s="329"/>
      <c r="I63" s="329"/>
      <c r="J63" s="329"/>
    </row>
    <row r="64" spans="1:10" ht="10.5" customHeight="1">
      <c r="A64" s="317"/>
      <c r="B64" s="317"/>
      <c r="C64" s="327"/>
      <c r="D64" s="323"/>
      <c r="E64" s="323"/>
      <c r="F64" s="320"/>
      <c r="G64" s="330"/>
      <c r="H64" s="329"/>
      <c r="I64" s="329"/>
      <c r="J64" s="329"/>
    </row>
    <row r="65" spans="1:10" ht="10.5" customHeight="1">
      <c r="A65" s="317"/>
      <c r="B65" s="317"/>
      <c r="C65" s="327"/>
      <c r="D65" s="319"/>
      <c r="E65" s="319"/>
      <c r="F65" s="320"/>
      <c r="G65" s="319"/>
      <c r="H65" s="319"/>
      <c r="I65" s="319"/>
      <c r="J65" s="319"/>
    </row>
    <row r="66" spans="1:10" ht="10.5" customHeight="1">
      <c r="A66" s="317"/>
      <c r="B66" s="317"/>
      <c r="C66" s="327"/>
      <c r="D66" s="319"/>
      <c r="E66" s="319"/>
      <c r="F66" s="320"/>
      <c r="G66" s="319"/>
      <c r="H66" s="319"/>
      <c r="I66" s="319"/>
      <c r="J66" s="319"/>
    </row>
    <row r="67" spans="1:10" ht="10.5" customHeight="1">
      <c r="A67" s="317"/>
      <c r="B67" s="317"/>
      <c r="C67" s="327"/>
      <c r="D67" s="319"/>
      <c r="E67" s="319"/>
      <c r="F67" s="320"/>
      <c r="G67" s="319"/>
      <c r="H67" s="319"/>
      <c r="I67" s="319"/>
      <c r="J67" s="319"/>
    </row>
    <row r="68" spans="1:10" ht="10.5" customHeight="1">
      <c r="A68" s="317"/>
      <c r="B68" s="317"/>
      <c r="C68" s="327"/>
      <c r="D68" s="319"/>
      <c r="E68" s="319"/>
      <c r="F68" s="320"/>
      <c r="G68" s="319"/>
      <c r="H68" s="319"/>
      <c r="I68" s="319"/>
      <c r="J68" s="319"/>
    </row>
    <row r="69" spans="1:10" ht="10.5" customHeight="1">
      <c r="A69" s="317"/>
      <c r="B69" s="317"/>
      <c r="C69" s="327"/>
      <c r="D69" s="319"/>
      <c r="E69" s="319"/>
      <c r="F69" s="320"/>
      <c r="G69" s="319"/>
      <c r="H69" s="319"/>
      <c r="I69" s="319"/>
      <c r="J69" s="319"/>
    </row>
    <row r="70" spans="1:10" ht="10.5" customHeight="1">
      <c r="A70" s="317"/>
      <c r="B70" s="317"/>
      <c r="C70" s="327"/>
      <c r="D70" s="319"/>
      <c r="E70" s="319"/>
      <c r="F70" s="319"/>
      <c r="G70" s="319"/>
      <c r="H70" s="319"/>
      <c r="I70" s="319"/>
      <c r="J70" s="319"/>
    </row>
    <row r="71" spans="1:10" ht="9.75" customHeight="1">
      <c r="A71" s="317"/>
      <c r="B71" s="317"/>
      <c r="C71" s="327"/>
      <c r="D71" s="319"/>
      <c r="E71" s="319"/>
      <c r="F71" s="319"/>
      <c r="G71" s="319"/>
      <c r="H71" s="319"/>
      <c r="I71" s="319"/>
      <c r="J71" s="319"/>
    </row>
    <row r="72" spans="1:10" s="292" customFormat="1" ht="12.75" customHeight="1">
      <c r="A72" s="289" t="s">
        <v>161</v>
      </c>
      <c r="B72" s="290"/>
      <c r="C72" s="290"/>
      <c r="D72" s="290"/>
      <c r="E72" s="290"/>
      <c r="F72" s="290"/>
      <c r="G72" s="291"/>
      <c r="H72" s="290"/>
      <c r="I72" s="290"/>
      <c r="J72" s="290"/>
    </row>
    <row r="73" spans="1:10" s="292" customFormat="1" ht="12.75" customHeight="1">
      <c r="A73" s="293"/>
      <c r="B73" s="290"/>
      <c r="C73" s="290"/>
      <c r="D73" s="294"/>
      <c r="E73" s="294"/>
      <c r="F73" s="294"/>
      <c r="G73" s="295"/>
      <c r="H73" s="290"/>
      <c r="I73" s="290"/>
      <c r="J73" s="290"/>
    </row>
    <row r="74" spans="1:10" s="331" customFormat="1" ht="13.5" customHeight="1">
      <c r="A74" s="513" t="s">
        <v>162</v>
      </c>
      <c r="B74" s="513"/>
      <c r="C74" s="513"/>
      <c r="D74" s="513"/>
      <c r="E74" s="513"/>
      <c r="F74" s="513"/>
      <c r="G74" s="513"/>
      <c r="H74" s="513"/>
      <c r="I74" s="513"/>
      <c r="J74" s="513"/>
    </row>
    <row r="75" spans="1:10" s="292" customFormat="1" ht="13.5" customHeight="1">
      <c r="A75" s="296" t="s">
        <v>163</v>
      </c>
      <c r="B75" s="296"/>
      <c r="C75" s="296"/>
      <c r="D75" s="296"/>
      <c r="E75" s="296"/>
      <c r="F75" s="296"/>
      <c r="G75" s="332"/>
      <c r="H75" s="296"/>
      <c r="I75" s="296"/>
      <c r="J75" s="290"/>
    </row>
    <row r="76" spans="1:10" s="292" customFormat="1" ht="13.5" customHeight="1">
      <c r="A76" s="296" t="s">
        <v>84</v>
      </c>
      <c r="B76" s="296"/>
      <c r="C76" s="296"/>
      <c r="D76" s="296"/>
      <c r="E76" s="296"/>
      <c r="F76" s="296"/>
      <c r="G76" s="332"/>
      <c r="H76" s="296"/>
      <c r="I76" s="296"/>
      <c r="J76" s="290"/>
    </row>
    <row r="77" spans="1:10" s="292" customFormat="1" ht="12" customHeight="1">
      <c r="A77" s="296"/>
      <c r="B77" s="297"/>
      <c r="C77" s="297"/>
      <c r="D77" s="290"/>
      <c r="E77" s="290"/>
      <c r="F77" s="290"/>
      <c r="G77" s="291"/>
      <c r="H77" s="290"/>
      <c r="I77" s="290"/>
      <c r="J77" s="333"/>
    </row>
    <row r="78" spans="4:10" s="292" customFormat="1" ht="12.75" customHeight="1">
      <c r="D78" s="294"/>
      <c r="E78" s="294"/>
      <c r="F78" s="294"/>
      <c r="G78" s="295"/>
      <c r="H78" s="290"/>
      <c r="I78" s="290"/>
      <c r="J78" s="290"/>
    </row>
    <row r="79" spans="1:10" ht="11.25" customHeight="1">
      <c r="A79" s="298"/>
      <c r="B79" s="298"/>
      <c r="C79" s="299"/>
      <c r="D79" s="505" t="s">
        <v>244</v>
      </c>
      <c r="E79" s="475" t="s">
        <v>147</v>
      </c>
      <c r="F79" s="472"/>
      <c r="G79" s="471" t="s">
        <v>148</v>
      </c>
      <c r="H79" s="300" t="s">
        <v>85</v>
      </c>
      <c r="I79" s="300"/>
      <c r="J79" s="300"/>
    </row>
    <row r="80" spans="3:10" ht="11.25" customHeight="1">
      <c r="C80" s="302"/>
      <c r="D80" s="506"/>
      <c r="E80" s="473"/>
      <c r="F80" s="470"/>
      <c r="G80" s="507"/>
      <c r="H80" s="303" t="s">
        <v>90</v>
      </c>
      <c r="I80" s="304"/>
      <c r="J80" s="305" t="s">
        <v>199</v>
      </c>
    </row>
    <row r="81" spans="1:10" ht="11.25" customHeight="1">
      <c r="A81" s="306" t="s">
        <v>149</v>
      </c>
      <c r="B81" s="306"/>
      <c r="C81" s="307"/>
      <c r="D81" s="506"/>
      <c r="E81" s="509" t="s">
        <v>245</v>
      </c>
      <c r="F81" s="509" t="s">
        <v>246</v>
      </c>
      <c r="G81" s="507"/>
      <c r="H81" s="308" t="s">
        <v>100</v>
      </c>
      <c r="I81" s="308"/>
      <c r="J81" s="308"/>
    </row>
    <row r="82" spans="3:10" ht="11.25" customHeight="1">
      <c r="C82" s="302"/>
      <c r="D82" s="506"/>
      <c r="E82" s="510"/>
      <c r="F82" s="510" t="s">
        <v>50</v>
      </c>
      <c r="G82" s="507"/>
      <c r="H82" s="309" t="s">
        <v>101</v>
      </c>
      <c r="I82" s="310" t="s">
        <v>102</v>
      </c>
      <c r="J82" s="311" t="s">
        <v>102</v>
      </c>
    </row>
    <row r="83" spans="1:10" ht="11.25" customHeight="1">
      <c r="A83" s="312"/>
      <c r="B83" s="312"/>
      <c r="C83" s="313"/>
      <c r="D83" s="474"/>
      <c r="E83" s="511"/>
      <c r="F83" s="511" t="s">
        <v>50</v>
      </c>
      <c r="G83" s="508"/>
      <c r="H83" s="314" t="s">
        <v>103</v>
      </c>
      <c r="I83" s="315" t="s">
        <v>104</v>
      </c>
      <c r="J83" s="316" t="s">
        <v>143</v>
      </c>
    </row>
    <row r="84" spans="1:10" ht="10.5" customHeight="1">
      <c r="A84" s="334"/>
      <c r="B84" s="334"/>
      <c r="C84" s="302"/>
      <c r="D84" s="335"/>
      <c r="E84" s="335"/>
      <c r="F84" s="335"/>
      <c r="G84" s="336"/>
      <c r="H84" s="337"/>
      <c r="I84" s="337"/>
      <c r="J84" s="337"/>
    </row>
    <row r="85" spans="3:10" ht="10.5" customHeight="1">
      <c r="C85" s="318"/>
      <c r="D85" s="338"/>
      <c r="E85" s="338"/>
      <c r="F85" s="338"/>
      <c r="G85" s="339"/>
      <c r="H85" s="340"/>
      <c r="I85" s="340"/>
      <c r="J85" s="340"/>
    </row>
    <row r="86" spans="1:10" ht="10.5" customHeight="1">
      <c r="A86" s="317" t="s">
        <v>164</v>
      </c>
      <c r="B86" s="317"/>
      <c r="C86" s="318"/>
      <c r="D86" s="322">
        <f>'[8]Veränd_Wert'!AC95</f>
        <v>148.33015742800487</v>
      </c>
      <c r="E86" s="323">
        <f>'[8]Veränd_Wert'!AD95</f>
        <v>220.04916784651238</v>
      </c>
      <c r="F86" s="320">
        <f>'[8]Veränd_Wert'!AE95</f>
        <v>126.89379320215741</v>
      </c>
      <c r="G86" s="322">
        <f>'[8]Veränd_Wert'!AF95</f>
        <v>159.93682630486794</v>
      </c>
      <c r="H86" s="324">
        <f>'[8]Veränd_Wert'!AG95</f>
        <v>-32.592266137780896</v>
      </c>
      <c r="I86" s="324">
        <f>'[8]Veränd_Wert'!AH95</f>
        <v>16.893154255146815</v>
      </c>
      <c r="J86" s="324">
        <f>'[8]Veränd_Wert'!AI95</f>
        <v>38.98673296654681</v>
      </c>
    </row>
    <row r="87" spans="1:10" ht="10.5" customHeight="1">
      <c r="A87" s="317"/>
      <c r="B87" s="317"/>
      <c r="C87" s="318"/>
      <c r="D87" s="322"/>
      <c r="E87" s="323"/>
      <c r="F87" s="320"/>
      <c r="G87" s="322"/>
      <c r="H87" s="324"/>
      <c r="I87" s="324"/>
      <c r="J87" s="324"/>
    </row>
    <row r="88" spans="1:10" ht="10.5" customHeight="1">
      <c r="A88" s="317"/>
      <c r="B88" s="317" t="s">
        <v>106</v>
      </c>
      <c r="C88" s="318"/>
      <c r="D88" s="322">
        <f>'[8]Veränd_Wert'!AC24</f>
        <v>128.76590087732944</v>
      </c>
      <c r="E88" s="323">
        <f>'[8]Veränd_Wert'!AD24</f>
        <v>237.66862765003327</v>
      </c>
      <c r="F88" s="320">
        <f>'[8]Veränd_Wert'!AE24</f>
        <v>114.02189778269755</v>
      </c>
      <c r="G88" s="322">
        <f>'[8]Veränd_Wert'!AF24</f>
        <v>156.2083026459494</v>
      </c>
      <c r="H88" s="324">
        <f>'[8]Veränd_Wert'!AG24</f>
        <v>-45.82124609776556</v>
      </c>
      <c r="I88" s="324">
        <f>'[8]Veränd_Wert'!AH24</f>
        <v>12.930852214660515</v>
      </c>
      <c r="J88" s="324">
        <f>'[8]Veränd_Wert'!AI24</f>
        <v>42.81187153154361</v>
      </c>
    </row>
    <row r="89" spans="1:10" ht="10.5" customHeight="1">
      <c r="A89" s="317"/>
      <c r="B89" s="317" t="s">
        <v>107</v>
      </c>
      <c r="C89" s="318"/>
      <c r="D89" s="322">
        <f>'[8]Veränd_Wert'!AC59</f>
        <v>185.61181429576962</v>
      </c>
      <c r="E89" s="323">
        <f>'[8]Veränd_Wert'!AD59</f>
        <v>186.4735167083878</v>
      </c>
      <c r="F89" s="320">
        <f>'[8]Veränd_Wert'!AE59</f>
        <v>151.42248342750995</v>
      </c>
      <c r="G89" s="322">
        <f>'[8]Veränd_Wert'!AF59</f>
        <v>167.04190285150787</v>
      </c>
      <c r="H89" s="324">
        <f>'[8]Veränd_Wert'!AG59</f>
        <v>-0.4621044466950901</v>
      </c>
      <c r="I89" s="324">
        <f>'[8]Veränd_Wert'!AH59</f>
        <v>22.578767759166382</v>
      </c>
      <c r="J89" s="324">
        <f>'[8]Veränd_Wert'!AI59</f>
        <v>32.59333198657496</v>
      </c>
    </row>
    <row r="90" spans="1:10" ht="10.5" customHeight="1">
      <c r="A90" s="317"/>
      <c r="B90" s="317"/>
      <c r="C90" s="318"/>
      <c r="D90" s="322"/>
      <c r="E90" s="323"/>
      <c r="F90" s="320"/>
      <c r="G90" s="322"/>
      <c r="H90" s="324"/>
      <c r="I90" s="324"/>
      <c r="J90" s="324"/>
    </row>
    <row r="91" spans="1:10" ht="10.5" customHeight="1">
      <c r="A91" s="317"/>
      <c r="B91" s="317"/>
      <c r="C91" s="318"/>
      <c r="D91" s="322"/>
      <c r="E91" s="323"/>
      <c r="F91" s="320"/>
      <c r="G91" s="322"/>
      <c r="H91" s="324"/>
      <c r="I91" s="324"/>
      <c r="J91" s="324"/>
    </row>
    <row r="92" spans="1:10" ht="10.5" customHeight="1">
      <c r="A92" s="317" t="s">
        <v>165</v>
      </c>
      <c r="B92" s="317"/>
      <c r="C92" s="318"/>
      <c r="D92" s="322">
        <f>'[8]Veränd_Wert'!AC96</f>
        <v>146.27479326223494</v>
      </c>
      <c r="E92" s="323">
        <f>'[8]Veränd_Wert'!AD96</f>
        <v>148.5797627428454</v>
      </c>
      <c r="F92" s="325">
        <f>'[8]Veränd_Wert'!AE96</f>
        <v>131.33924429691703</v>
      </c>
      <c r="G92" s="322">
        <f>'[8]Veränd_Wert'!AF96</f>
        <v>136.03923329156328</v>
      </c>
      <c r="H92" s="324">
        <f>'[8]Veränd_Wert'!AG96</f>
        <v>-1.5513347430765396</v>
      </c>
      <c r="I92" s="324">
        <f>'[8]Veränd_Wert'!AH96</f>
        <v>11.371733593619052</v>
      </c>
      <c r="J92" s="324">
        <f>'[8]Veränd_Wert'!AI96</f>
        <v>11.475760149139456</v>
      </c>
    </row>
    <row r="93" spans="1:10" ht="10.5" customHeight="1">
      <c r="A93" s="317"/>
      <c r="B93" s="317"/>
      <c r="C93" s="318"/>
      <c r="D93" s="322"/>
      <c r="E93" s="323"/>
      <c r="F93" s="320"/>
      <c r="G93" s="322"/>
      <c r="H93" s="324"/>
      <c r="I93" s="324"/>
      <c r="J93" s="324"/>
    </row>
    <row r="94" spans="1:10" ht="10.5" customHeight="1">
      <c r="A94" s="317"/>
      <c r="B94" s="317" t="s">
        <v>106</v>
      </c>
      <c r="C94" s="318"/>
      <c r="D94" s="322">
        <f>'[8]Veränd_Wert'!AC25</f>
        <v>139.1016972787022</v>
      </c>
      <c r="E94" s="323">
        <f>'[8]Veränd_Wert'!AD25</f>
        <v>137.946973006404</v>
      </c>
      <c r="F94" s="325">
        <f>'[8]Veränd_Wert'!AE25</f>
        <v>128.86306892107433</v>
      </c>
      <c r="G94" s="322">
        <f>'[8]Veränd_Wert'!AF25</f>
        <v>128.68052666426073</v>
      </c>
      <c r="H94" s="324">
        <f>'[8]Veränd_Wert'!AG25</f>
        <v>0.837078369414169</v>
      </c>
      <c r="I94" s="324">
        <f>'[8]Veränd_Wert'!AH25</f>
        <v>7.945355052733378</v>
      </c>
      <c r="J94" s="324">
        <f>'[8]Veränd_Wert'!AI25</f>
        <v>8.73727598357795</v>
      </c>
    </row>
    <row r="95" spans="1:10" ht="10.5" customHeight="1">
      <c r="A95" s="317"/>
      <c r="B95" s="317" t="s">
        <v>107</v>
      </c>
      <c r="C95" s="318"/>
      <c r="D95" s="322">
        <f>'[8]Veränd_Wert'!AC60</f>
        <v>181.71675031248944</v>
      </c>
      <c r="E95" s="323">
        <f>'[8]Veränd_Wert'!AD60</f>
        <v>201.11591701346393</v>
      </c>
      <c r="F95" s="325">
        <f>'[8]Veränd_Wert'!AE60</f>
        <v>143.57391974121524</v>
      </c>
      <c r="G95" s="322">
        <f>'[8]Veränd_Wert'!AF60</f>
        <v>172.39828450658257</v>
      </c>
      <c r="H95" s="324">
        <f>'[8]Veränd_Wert'!AG60</f>
        <v>-9.645763989767051</v>
      </c>
      <c r="I95" s="324">
        <f>'[8]Veränd_Wert'!AH60</f>
        <v>26.566684701528477</v>
      </c>
      <c r="J95" s="324">
        <f>'[8]Veränd_Wert'!AI60</f>
        <v>22.730939059057818</v>
      </c>
    </row>
    <row r="96" spans="1:10" ht="10.5" customHeight="1">
      <c r="A96" s="317"/>
      <c r="B96" s="317"/>
      <c r="C96" s="318"/>
      <c r="D96" s="322"/>
      <c r="E96" s="323"/>
      <c r="F96" s="320"/>
      <c r="G96" s="322"/>
      <c r="H96" s="324"/>
      <c r="I96" s="324"/>
      <c r="J96" s="324"/>
    </row>
    <row r="97" spans="1:10" ht="10.5" customHeight="1">
      <c r="A97" s="317"/>
      <c r="B97" s="317"/>
      <c r="C97" s="318"/>
      <c r="D97" s="322"/>
      <c r="E97" s="323"/>
      <c r="F97" s="320"/>
      <c r="G97" s="322"/>
      <c r="H97" s="324"/>
      <c r="I97" s="324"/>
      <c r="J97" s="324"/>
    </row>
    <row r="98" spans="1:10" ht="10.5" customHeight="1">
      <c r="A98" s="317" t="s">
        <v>166</v>
      </c>
      <c r="B98" s="317"/>
      <c r="C98" s="318"/>
      <c r="D98" s="322">
        <f>'[8]Veränd_Wert'!AC97</f>
        <v>111.2910736981773</v>
      </c>
      <c r="E98" s="323">
        <f>'[8]Veränd_Wert'!AD97</f>
        <v>126.69742684688204</v>
      </c>
      <c r="F98" s="325">
        <f>'[8]Veränd_Wert'!AE97</f>
        <v>110.92834528923925</v>
      </c>
      <c r="G98" s="322">
        <f>'[8]Veränd_Wert'!AF97</f>
        <v>105.99829572369688</v>
      </c>
      <c r="H98" s="324">
        <f>'[8]Veränd_Wert'!AG97</f>
        <v>-12.15995741359753</v>
      </c>
      <c r="I98" s="324">
        <f>'[8]Veränd_Wert'!AH97</f>
        <v>0.3269934370626916</v>
      </c>
      <c r="J98" s="324">
        <f>'[8]Veränd_Wert'!AI97</f>
        <v>2.605057888275653</v>
      </c>
    </row>
    <row r="99" spans="1:10" ht="10.5" customHeight="1">
      <c r="A99" s="317"/>
      <c r="B99" s="317"/>
      <c r="C99" s="318"/>
      <c r="D99" s="322"/>
      <c r="E99" s="323"/>
      <c r="F99" s="320"/>
      <c r="G99" s="322"/>
      <c r="H99" s="324"/>
      <c r="I99" s="324"/>
      <c r="J99" s="324"/>
    </row>
    <row r="100" spans="1:10" ht="10.5" customHeight="1">
      <c r="A100" s="317"/>
      <c r="B100" s="317" t="s">
        <v>106</v>
      </c>
      <c r="C100" s="318"/>
      <c r="D100" s="322">
        <f>'[8]Veränd_Wert'!AC26</f>
        <v>115.99387154921979</v>
      </c>
      <c r="E100" s="323">
        <f>'[8]Veränd_Wert'!AD26</f>
        <v>121.7769577414189</v>
      </c>
      <c r="F100" s="325">
        <f>'[8]Veränd_Wert'!AE26</f>
        <v>113.11793041875981</v>
      </c>
      <c r="G100" s="322">
        <f>'[8]Veränd_Wert'!AF26</f>
        <v>105.73587264351161</v>
      </c>
      <c r="H100" s="324">
        <f>'[8]Veränd_Wert'!AG26</f>
        <v>-4.748916625490767</v>
      </c>
      <c r="I100" s="324">
        <f>'[8]Veränd_Wert'!AH26</f>
        <v>2.542427287887353</v>
      </c>
      <c r="J100" s="324">
        <f>'[8]Veränd_Wert'!AI26</f>
        <v>-1.0468535656259434</v>
      </c>
    </row>
    <row r="101" spans="1:10" ht="10.5" customHeight="1">
      <c r="A101" s="317"/>
      <c r="B101" s="317" t="s">
        <v>107</v>
      </c>
      <c r="C101" s="318"/>
      <c r="D101" s="322">
        <f>'[8]Veränd_Wert'!AC61</f>
        <v>98.79536120898617</v>
      </c>
      <c r="E101" s="323">
        <f>'[8]Veränd_Wert'!AD61</f>
        <v>139.7715093995324</v>
      </c>
      <c r="F101" s="325">
        <f>'[8]Veränd_Wert'!AE61</f>
        <v>105.11044133153635</v>
      </c>
      <c r="G101" s="322">
        <f>'[8]Veränd_Wert'!AF61</f>
        <v>106.69557498189843</v>
      </c>
      <c r="H101" s="324">
        <f>'[8]Veränd_Wert'!AG61</f>
        <v>-29.316524066014924</v>
      </c>
      <c r="I101" s="324">
        <f>'[8]Veränd_Wert'!AH61</f>
        <v>-6.008042628830126</v>
      </c>
      <c r="J101" s="324">
        <f>'[8]Veränd_Wert'!AI61</f>
        <v>13.775105383000504</v>
      </c>
    </row>
    <row r="102" spans="1:10" ht="10.5" customHeight="1">
      <c r="A102" s="317"/>
      <c r="B102" s="317"/>
      <c r="C102" s="318"/>
      <c r="D102" s="322"/>
      <c r="E102" s="323"/>
      <c r="F102" s="320"/>
      <c r="G102" s="322"/>
      <c r="H102" s="324"/>
      <c r="I102" s="324"/>
      <c r="J102" s="324"/>
    </row>
    <row r="103" spans="1:10" ht="10.5" customHeight="1">
      <c r="A103" s="317"/>
      <c r="B103" s="317"/>
      <c r="C103" s="318"/>
      <c r="D103" s="322"/>
      <c r="E103" s="323"/>
      <c r="F103" s="320"/>
      <c r="G103" s="322"/>
      <c r="H103" s="324"/>
      <c r="I103" s="324"/>
      <c r="J103" s="324"/>
    </row>
    <row r="104" spans="1:10" ht="10.5" customHeight="1">
      <c r="A104" s="317" t="s">
        <v>167</v>
      </c>
      <c r="B104" s="317"/>
      <c r="C104" s="318"/>
      <c r="D104" s="322"/>
      <c r="E104" s="323"/>
      <c r="F104" s="320"/>
      <c r="G104" s="322"/>
      <c r="H104" s="324"/>
      <c r="I104" s="324"/>
      <c r="J104" s="324"/>
    </row>
    <row r="105" spans="1:10" ht="10.5" customHeight="1">
      <c r="A105" s="317"/>
      <c r="B105" s="317" t="s">
        <v>168</v>
      </c>
      <c r="C105" s="318"/>
      <c r="D105" s="322">
        <f>'[8]Veränd_Wert'!AC98</f>
        <v>72.48778306726747</v>
      </c>
      <c r="E105" s="323">
        <f>'[8]Veränd_Wert'!AD98</f>
        <v>124.83257192348773</v>
      </c>
      <c r="F105" s="320">
        <f>'[8]Veränd_Wert'!AE98</f>
        <v>55.5124409545789</v>
      </c>
      <c r="G105" s="322">
        <f>'[8]Veränd_Wert'!AF98</f>
        <v>85.24606292977482</v>
      </c>
      <c r="H105" s="324">
        <f>'[8]Veränd_Wert'!AG98</f>
        <v>-41.931995832228296</v>
      </c>
      <c r="I105" s="324">
        <f>'[8]Veränd_Wert'!AH98</f>
        <v>30.579347297262697</v>
      </c>
      <c r="J105" s="324">
        <f>'[8]Veränd_Wert'!AI98</f>
        <v>-3.13289757758948</v>
      </c>
    </row>
    <row r="106" spans="1:10" ht="10.5" customHeight="1">
      <c r="A106" s="317"/>
      <c r="B106" s="317"/>
      <c r="C106" s="318"/>
      <c r="D106" s="322"/>
      <c r="E106" s="323"/>
      <c r="F106" s="320"/>
      <c r="G106" s="322"/>
      <c r="H106" s="324"/>
      <c r="I106" s="324"/>
      <c r="J106" s="324"/>
    </row>
    <row r="107" spans="1:10" ht="10.5" customHeight="1">
      <c r="A107" s="317"/>
      <c r="B107" s="317"/>
      <c r="C107" s="318"/>
      <c r="D107" s="322"/>
      <c r="E107" s="323"/>
      <c r="F107" s="320"/>
      <c r="G107" s="322"/>
      <c r="H107" s="324"/>
      <c r="I107" s="324"/>
      <c r="J107" s="324"/>
    </row>
    <row r="108" spans="1:10" ht="10.5" customHeight="1">
      <c r="A108" s="317" t="s">
        <v>169</v>
      </c>
      <c r="B108" s="317"/>
      <c r="C108" s="318"/>
      <c r="D108" s="322"/>
      <c r="E108" s="323"/>
      <c r="F108" s="320"/>
      <c r="G108" s="322"/>
      <c r="H108" s="324"/>
      <c r="I108" s="324"/>
      <c r="J108" s="324"/>
    </row>
    <row r="109" spans="1:10" ht="10.5" customHeight="1">
      <c r="A109" s="317"/>
      <c r="B109" s="317" t="s">
        <v>170</v>
      </c>
      <c r="C109" s="318"/>
      <c r="D109" s="322">
        <f>'[8]Veränd_Wert'!AC99</f>
        <v>181.7832982463916</v>
      </c>
      <c r="E109" s="323">
        <f>'[8]Veränd_Wert'!AD99</f>
        <v>186.95624632373202</v>
      </c>
      <c r="F109" s="325">
        <f>'[8]Veränd_Wert'!AE99</f>
        <v>167.31216739031322</v>
      </c>
      <c r="G109" s="322">
        <f>'[8]Veränd_Wert'!AF99</f>
        <v>179.40177887857342</v>
      </c>
      <c r="H109" s="324">
        <f>'[8]Veränd_Wert'!AG99</f>
        <v>-2.766929791895249</v>
      </c>
      <c r="I109" s="324">
        <f>'[8]Veränd_Wert'!AH99</f>
        <v>8.64918020117419</v>
      </c>
      <c r="J109" s="324">
        <f>'[8]Veränd_Wert'!AI99</f>
        <v>-0.34786967773337146</v>
      </c>
    </row>
    <row r="110" spans="1:10" ht="10.5" customHeight="1">
      <c r="A110" s="317"/>
      <c r="B110" s="317"/>
      <c r="C110" s="318"/>
      <c r="D110" s="322"/>
      <c r="E110" s="323"/>
      <c r="F110" s="325"/>
      <c r="G110" s="322"/>
      <c r="H110" s="324"/>
      <c r="I110" s="324"/>
      <c r="J110" s="324"/>
    </row>
    <row r="111" spans="1:10" ht="10.5" customHeight="1">
      <c r="A111" s="317"/>
      <c r="B111" s="317" t="s">
        <v>106</v>
      </c>
      <c r="C111" s="318"/>
      <c r="D111" s="322">
        <f>'[8]Veränd_Wert'!AC28</f>
        <v>176.31488159941088</v>
      </c>
      <c r="E111" s="323">
        <f>'[8]Veränd_Wert'!AD28</f>
        <v>189.5607943593001</v>
      </c>
      <c r="F111" s="325">
        <f>'[8]Veränd_Wert'!AE28</f>
        <v>162.1409038554209</v>
      </c>
      <c r="G111" s="322">
        <f>'[8]Veränd_Wert'!AF28</f>
        <v>175.83732271232657</v>
      </c>
      <c r="H111" s="324">
        <f>'[8]Veränd_Wert'!AG28</f>
        <v>-6.987685826417493</v>
      </c>
      <c r="I111" s="324">
        <f>'[8]Veränd_Wert'!AH28</f>
        <v>8.74176559212273</v>
      </c>
      <c r="J111" s="324">
        <f>'[8]Veränd_Wert'!AI28</f>
        <v>-0.3388797493597739</v>
      </c>
    </row>
    <row r="112" spans="1:10" ht="10.5" customHeight="1">
      <c r="A112" s="317"/>
      <c r="B112" s="317" t="s">
        <v>107</v>
      </c>
      <c r="C112" s="318"/>
      <c r="D112" s="322">
        <f>'[8]Veränd_Wert'!AC63</f>
        <v>223.32303229427808</v>
      </c>
      <c r="E112" s="323">
        <f>'[8]Veränd_Wert'!AD63</f>
        <v>167.1713176205091</v>
      </c>
      <c r="F112" s="325">
        <f>'[8]Veränd_Wert'!AE63</f>
        <v>206.59463721865993</v>
      </c>
      <c r="G112" s="322">
        <f>'[8]Veränd_Wert'!AF63</f>
        <v>206.47845766128324</v>
      </c>
      <c r="H112" s="324">
        <f>'[8]Veränd_Wert'!AG63</f>
        <v>33.589323499404024</v>
      </c>
      <c r="I112" s="324">
        <f>'[8]Veränd_Wert'!AH63</f>
        <v>8.097206830162202</v>
      </c>
      <c r="J112" s="324">
        <f>'[8]Veränd_Wert'!AI63</f>
        <v>-0.311505525514442</v>
      </c>
    </row>
    <row r="113" spans="1:10" ht="10.5" customHeight="1">
      <c r="A113" s="317"/>
      <c r="B113" s="317"/>
      <c r="C113" s="318"/>
      <c r="D113" s="322"/>
      <c r="E113" s="323"/>
      <c r="F113" s="320"/>
      <c r="G113" s="322"/>
      <c r="H113" s="324"/>
      <c r="I113" s="324"/>
      <c r="J113" s="324"/>
    </row>
    <row r="114" spans="1:10" ht="10.5" customHeight="1">
      <c r="A114" s="317"/>
      <c r="B114" s="317"/>
      <c r="C114" s="318"/>
      <c r="D114" s="322"/>
      <c r="E114" s="323"/>
      <c r="F114" s="320"/>
      <c r="G114" s="322"/>
      <c r="H114" s="324"/>
      <c r="I114" s="324"/>
      <c r="J114" s="324"/>
    </row>
    <row r="115" spans="1:10" ht="10.5" customHeight="1">
      <c r="A115" s="317" t="s">
        <v>171</v>
      </c>
      <c r="B115" s="317"/>
      <c r="C115" s="318"/>
      <c r="D115" s="322">
        <f>'[8]Veränd_Wert'!AC100</f>
        <v>91.34371432319558</v>
      </c>
      <c r="E115" s="323">
        <f>'[8]Veränd_Wert'!AD100</f>
        <v>111.13783047069563</v>
      </c>
      <c r="F115" s="320">
        <f>'[8]Veränd_Wert'!AE100</f>
        <v>95.89837555978241</v>
      </c>
      <c r="G115" s="322">
        <f>'[8]Veränd_Wert'!AF100</f>
        <v>93.83732336079636</v>
      </c>
      <c r="H115" s="324">
        <f>'[8]Veränd_Wert'!AG100</f>
        <v>-17.810421585221857</v>
      </c>
      <c r="I115" s="324">
        <f>'[8]Veränd_Wert'!AH100</f>
        <v>-4.749466515986477</v>
      </c>
      <c r="J115" s="324">
        <f>'[8]Veränd_Wert'!AI100</f>
        <v>3.345532001533711</v>
      </c>
    </row>
    <row r="116" spans="1:10" ht="10.5" customHeight="1">
      <c r="A116" s="317"/>
      <c r="B116" s="317"/>
      <c r="C116" s="318"/>
      <c r="D116" s="322"/>
      <c r="E116" s="323"/>
      <c r="F116" s="320"/>
      <c r="G116" s="322"/>
      <c r="H116" s="324"/>
      <c r="I116" s="324"/>
      <c r="J116" s="324"/>
    </row>
    <row r="117" spans="1:10" ht="10.5" customHeight="1">
      <c r="A117" s="317"/>
      <c r="B117" s="317" t="s">
        <v>106</v>
      </c>
      <c r="C117" s="318"/>
      <c r="D117" s="322">
        <f>'[8]Veränd_Wert'!AC29</f>
        <v>63.711180751910724</v>
      </c>
      <c r="E117" s="323">
        <f>'[8]Veränd_Wert'!AD29</f>
        <v>74.64304002575909</v>
      </c>
      <c r="F117" s="320">
        <f>'[8]Veränd_Wert'!AE29</f>
        <v>70.3280062913169</v>
      </c>
      <c r="G117" s="322">
        <f>'[8]Veränd_Wert'!AF29</f>
        <v>64.69059210744317</v>
      </c>
      <c r="H117" s="324">
        <f>'[8]Veränd_Wert'!AG29</f>
        <v>-14.645517211083332</v>
      </c>
      <c r="I117" s="324">
        <f>'[8]Veränd_Wert'!AH29</f>
        <v>-9.408521424590878</v>
      </c>
      <c r="J117" s="324">
        <f>'[8]Veränd_Wert'!AI29</f>
        <v>-6.5259429866113585</v>
      </c>
    </row>
    <row r="118" spans="1:10" ht="10.5" customHeight="1">
      <c r="A118" s="317"/>
      <c r="B118" s="317" t="s">
        <v>107</v>
      </c>
      <c r="C118" s="318"/>
      <c r="D118" s="322">
        <f>'[8]Veränd_Wert'!AC64</f>
        <v>147.4204546284188</v>
      </c>
      <c r="E118" s="323">
        <f>'[8]Veränd_Wert'!AD64</f>
        <v>185.1994028920149</v>
      </c>
      <c r="F118" s="320">
        <f>'[8]Veränd_Wert'!AE64</f>
        <v>147.790213609207</v>
      </c>
      <c r="G118" s="322">
        <f>'[8]Veränd_Wert'!AF64</f>
        <v>152.98693680554072</v>
      </c>
      <c r="H118" s="324">
        <f>'[8]Veränd_Wert'!AG64</f>
        <v>-20.399065911472743</v>
      </c>
      <c r="I118" s="324">
        <f>'[8]Veränd_Wert'!AH64</f>
        <v>-0.2501917899421427</v>
      </c>
      <c r="J118" s="324">
        <f>'[8]Veränd_Wert'!AI64</f>
        <v>13.620287142124532</v>
      </c>
    </row>
    <row r="119" spans="1:10" ht="10.5" customHeight="1">
      <c r="A119" s="341"/>
      <c r="B119" s="341"/>
      <c r="C119" s="342"/>
      <c r="D119" s="322"/>
      <c r="E119" s="323"/>
      <c r="F119" s="320"/>
      <c r="G119" s="322"/>
      <c r="H119" s="324"/>
      <c r="I119" s="324"/>
      <c r="J119" s="324"/>
    </row>
    <row r="120" spans="1:10" ht="10.5" customHeight="1">
      <c r="A120" s="341"/>
      <c r="B120" s="341"/>
      <c r="C120" s="342"/>
      <c r="D120" s="322"/>
      <c r="E120" s="323"/>
      <c r="F120" s="320"/>
      <c r="G120" s="322"/>
      <c r="H120" s="324"/>
      <c r="I120" s="324"/>
      <c r="J120" s="324"/>
    </row>
    <row r="121" spans="1:10" ht="10.5" customHeight="1">
      <c r="A121" s="317" t="s">
        <v>172</v>
      </c>
      <c r="B121" s="317"/>
      <c r="C121" s="342"/>
      <c r="D121" s="322"/>
      <c r="E121" s="323"/>
      <c r="F121" s="325"/>
      <c r="G121" s="322"/>
      <c r="H121" s="324"/>
      <c r="I121" s="324"/>
      <c r="J121" s="324"/>
    </row>
    <row r="122" spans="1:10" ht="10.5" customHeight="1">
      <c r="A122" s="317"/>
      <c r="B122" s="317" t="s">
        <v>173</v>
      </c>
      <c r="C122" s="342"/>
      <c r="D122" s="322">
        <f>'[8]Veränd_Wert'!AC101</f>
        <v>99.59560073229873</v>
      </c>
      <c r="E122" s="323">
        <f>'[8]Veränd_Wert'!AD101</f>
        <v>110.01432278567155</v>
      </c>
      <c r="F122" s="325">
        <f>'[8]Veränd_Wert'!AE101</f>
        <v>96.80041981310217</v>
      </c>
      <c r="G122" s="322">
        <f>'[8]Veränd_Wert'!AF101</f>
        <v>101.86914536756825</v>
      </c>
      <c r="H122" s="324">
        <f>'[8]Veränd_Wert'!AG101</f>
        <v>-9.470332398146406</v>
      </c>
      <c r="I122" s="324">
        <f>'[8]Veränd_Wert'!AH101</f>
        <v>2.8875710710690883</v>
      </c>
      <c r="J122" s="324">
        <f>'[8]Veränd_Wert'!AI101</f>
        <v>-7.286418146414368</v>
      </c>
    </row>
    <row r="123" spans="1:10" ht="10.5" customHeight="1">
      <c r="A123" s="317"/>
      <c r="B123" s="317"/>
      <c r="C123" s="342"/>
      <c r="D123" s="322"/>
      <c r="E123" s="323"/>
      <c r="F123" s="320"/>
      <c r="G123" s="322"/>
      <c r="H123" s="324"/>
      <c r="I123" s="324"/>
      <c r="J123" s="324"/>
    </row>
    <row r="124" spans="1:10" ht="10.5" customHeight="1">
      <c r="A124" s="317"/>
      <c r="B124" s="317" t="s">
        <v>106</v>
      </c>
      <c r="C124" s="342"/>
      <c r="D124" s="322">
        <f>'[8]Veränd_Wert'!AC30</f>
        <v>101.41370185658911</v>
      </c>
      <c r="E124" s="323">
        <f>'[8]Veränd_Wert'!AD30</f>
        <v>113.03229768299549</v>
      </c>
      <c r="F124" s="325">
        <f>'[8]Veränd_Wert'!AE30</f>
        <v>104.8293369031897</v>
      </c>
      <c r="G124" s="322">
        <f>'[8]Veränd_Wert'!AF30</f>
        <v>103.90580920100227</v>
      </c>
      <c r="H124" s="324">
        <f>'[8]Veränd_Wert'!AG30</f>
        <v>-10.279005261833468</v>
      </c>
      <c r="I124" s="324">
        <f>'[8]Veränd_Wert'!AH30</f>
        <v>-3.2582816485378867</v>
      </c>
      <c r="J124" s="324">
        <f>'[8]Veränd_Wert'!AI30</f>
        <v>-12.210079856331602</v>
      </c>
    </row>
    <row r="125" spans="1:10" ht="10.5" customHeight="1">
      <c r="A125" s="317"/>
      <c r="B125" s="317" t="s">
        <v>107</v>
      </c>
      <c r="C125" s="342"/>
      <c r="D125" s="322">
        <f>'[8]Veränd_Wert'!AC65</f>
        <v>97.44304250423072</v>
      </c>
      <c r="E125" s="323">
        <f>'[8]Veränd_Wert'!AD65</f>
        <v>106.44116253249125</v>
      </c>
      <c r="F125" s="325">
        <f>'[8]Veränd_Wert'!AE65</f>
        <v>87.29450665652169</v>
      </c>
      <c r="G125" s="322">
        <f>'[8]Veränd_Wert'!AF65</f>
        <v>99.4578177303273</v>
      </c>
      <c r="H125" s="324">
        <f>'[8]Veränd_Wert'!AG65</f>
        <v>-8.453609312575713</v>
      </c>
      <c r="I125" s="324">
        <f>'[8]Veränd_Wert'!AH65</f>
        <v>11.625629419776141</v>
      </c>
      <c r="J125" s="324">
        <f>'[8]Veränd_Wert'!AI65</f>
        <v>-0.39140141117585214</v>
      </c>
    </row>
    <row r="126" spans="1:10" ht="10.5" customHeight="1">
      <c r="A126" s="317"/>
      <c r="B126" s="317"/>
      <c r="C126" s="342"/>
      <c r="D126" s="322"/>
      <c r="E126" s="323"/>
      <c r="F126" s="325"/>
      <c r="G126" s="322"/>
      <c r="H126" s="324"/>
      <c r="I126" s="324"/>
      <c r="J126" s="324"/>
    </row>
    <row r="127" spans="1:10" ht="10.5" customHeight="1">
      <c r="A127" s="317"/>
      <c r="B127" s="317"/>
      <c r="C127" s="342"/>
      <c r="D127" s="322"/>
      <c r="E127" s="323"/>
      <c r="F127" s="320"/>
      <c r="G127" s="322"/>
      <c r="H127" s="324"/>
      <c r="I127" s="324"/>
      <c r="J127" s="324"/>
    </row>
    <row r="128" spans="1:10" ht="10.5" customHeight="1">
      <c r="A128" s="317" t="s">
        <v>174</v>
      </c>
      <c r="B128" s="317"/>
      <c r="C128" s="342"/>
      <c r="D128" s="322">
        <f>'[8]Veränd_Wert'!AC102</f>
        <v>145.52594439557004</v>
      </c>
      <c r="E128" s="323">
        <f>'[8]Veränd_Wert'!AD102</f>
        <v>154.81116716139653</v>
      </c>
      <c r="F128" s="325">
        <f>'[8]Veränd_Wert'!AE102</f>
        <v>131.6465052402932</v>
      </c>
      <c r="G128" s="322">
        <f>'[8]Veränd_Wert'!AF102</f>
        <v>141.41637296807815</v>
      </c>
      <c r="H128" s="324">
        <f>'[8]Veränd_Wert'!AG102</f>
        <v>-5.997773245999943</v>
      </c>
      <c r="I128" s="324">
        <f>'[8]Veränd_Wert'!AH102</f>
        <v>10.542960582161152</v>
      </c>
      <c r="J128" s="324">
        <f>'[8]Veränd_Wert'!AI102</f>
        <v>11.560869866214626</v>
      </c>
    </row>
    <row r="129" spans="1:10" ht="10.5" customHeight="1">
      <c r="A129" s="317"/>
      <c r="B129" s="317"/>
      <c r="C129" s="342"/>
      <c r="D129" s="322"/>
      <c r="E129" s="323"/>
      <c r="F129" s="320"/>
      <c r="G129" s="322"/>
      <c r="H129" s="324"/>
      <c r="I129" s="324"/>
      <c r="J129" s="324"/>
    </row>
    <row r="130" spans="1:10" ht="10.5" customHeight="1">
      <c r="A130" s="317"/>
      <c r="B130" s="317"/>
      <c r="C130" s="342"/>
      <c r="D130" s="322"/>
      <c r="E130" s="323"/>
      <c r="F130" s="320"/>
      <c r="G130" s="322"/>
      <c r="H130" s="324"/>
      <c r="I130" s="324"/>
      <c r="J130" s="324"/>
    </row>
    <row r="131" spans="1:10" ht="10.5" customHeight="1">
      <c r="A131" s="317" t="s">
        <v>175</v>
      </c>
      <c r="B131" s="317"/>
      <c r="C131" s="342"/>
      <c r="D131" s="322">
        <f>'[8]Veränd_Wert'!AC103</f>
        <v>120.00214125445193</v>
      </c>
      <c r="E131" s="323">
        <f>'[8]Veränd_Wert'!AD103</f>
        <v>109.66917722945635</v>
      </c>
      <c r="F131" s="320">
        <f>'[8]Veränd_Wert'!AE103</f>
        <v>175.8495671772669</v>
      </c>
      <c r="G131" s="322">
        <f>'[8]Veränd_Wert'!AF103</f>
        <v>146.07543004741652</v>
      </c>
      <c r="H131" s="324">
        <f>'[8]Veränd_Wert'!AG103</f>
        <v>9.421939952532275</v>
      </c>
      <c r="I131" s="324">
        <f>'[8]Veränd_Wert'!AH103</f>
        <v>-31.758637123352948</v>
      </c>
      <c r="J131" s="324">
        <f>'[8]Veränd_Wert'!AI103</f>
        <v>-5.276464266083755</v>
      </c>
    </row>
    <row r="132" spans="1:10" ht="10.5" customHeight="1">
      <c r="A132" s="317"/>
      <c r="B132" s="317"/>
      <c r="C132" s="342"/>
      <c r="D132" s="322"/>
      <c r="E132" s="323"/>
      <c r="F132" s="320"/>
      <c r="G132" s="322"/>
      <c r="H132" s="324"/>
      <c r="I132" s="324"/>
      <c r="J132" s="324"/>
    </row>
    <row r="133" spans="1:10" ht="10.5" customHeight="1">
      <c r="A133" s="317"/>
      <c r="B133" s="317" t="s">
        <v>106</v>
      </c>
      <c r="C133" s="342"/>
      <c r="D133" s="322">
        <f>'[8]Veränd_Wert'!AC32</f>
        <v>119.23619360287358</v>
      </c>
      <c r="E133" s="323">
        <f>'[8]Veränd_Wert'!AD32</f>
        <v>109.41499512355774</v>
      </c>
      <c r="F133" s="320">
        <f>'[8]Veränd_Wert'!AE32</f>
        <v>154.10211569979114</v>
      </c>
      <c r="G133" s="322">
        <f>'[8]Veränd_Wert'!AF32</f>
        <v>141.12183980361033</v>
      </c>
      <c r="H133" s="324">
        <f>'[8]Veränd_Wert'!AG32</f>
        <v>8.976099179299121</v>
      </c>
      <c r="I133" s="324">
        <f>'[8]Veränd_Wert'!AH32</f>
        <v>-22.62520662911626</v>
      </c>
      <c r="J133" s="324">
        <f>'[8]Veränd_Wert'!AI32</f>
        <v>0.03282701047833035</v>
      </c>
    </row>
    <row r="134" spans="1:10" ht="10.5" customHeight="1">
      <c r="A134" s="317"/>
      <c r="B134" s="317" t="s">
        <v>107</v>
      </c>
      <c r="C134" s="342"/>
      <c r="D134" s="322">
        <f>'[8]Veränd_Wert'!AC67</f>
        <v>138.98935561387</v>
      </c>
      <c r="E134" s="323">
        <f>'[8]Veränd_Wert'!AD67</f>
        <v>115.970143219968</v>
      </c>
      <c r="F134" s="320">
        <f>'[8]Veränd_Wert'!AE67</f>
        <v>714.9510624486127</v>
      </c>
      <c r="G134" s="322">
        <f>'[8]Veränd_Wert'!AF67</f>
        <v>268.8708715712266</v>
      </c>
      <c r="H134" s="324">
        <f>'[8]Veränd_Wert'!AG67</f>
        <v>19.849257537123147</v>
      </c>
      <c r="I134" s="324">
        <f>'[8]Veränd_Wert'!AH67</f>
        <v>-80.55959870346233</v>
      </c>
      <c r="J134" s="324">
        <f>'[8]Veränd_Wert'!AI67</f>
        <v>-44.015882382945506</v>
      </c>
    </row>
    <row r="135" spans="1:10" ht="10.5" customHeight="1">
      <c r="A135" s="317"/>
      <c r="B135" s="317"/>
      <c r="C135" s="342"/>
      <c r="D135" s="322"/>
      <c r="E135" s="323"/>
      <c r="F135" s="320"/>
      <c r="G135" s="322"/>
      <c r="H135" s="324"/>
      <c r="I135" s="324"/>
      <c r="J135" s="324"/>
    </row>
    <row r="136" spans="1:10" ht="10.5" customHeight="1">
      <c r="A136" s="341"/>
      <c r="B136" s="341"/>
      <c r="C136" s="342"/>
      <c r="D136" s="322"/>
      <c r="E136" s="323"/>
      <c r="F136" s="320"/>
      <c r="G136" s="322"/>
      <c r="H136" s="324"/>
      <c r="I136" s="324"/>
      <c r="J136" s="324"/>
    </row>
    <row r="137" spans="1:10" ht="10.5" customHeight="1">
      <c r="A137" s="317" t="s">
        <v>176</v>
      </c>
      <c r="B137" s="317"/>
      <c r="C137" s="318"/>
      <c r="D137" s="322"/>
      <c r="E137" s="323"/>
      <c r="F137" s="320"/>
      <c r="G137" s="322"/>
      <c r="H137" s="324"/>
      <c r="I137" s="324"/>
      <c r="J137" s="324"/>
    </row>
    <row r="138" spans="1:10" ht="10.5" customHeight="1">
      <c r="A138" s="317"/>
      <c r="B138" s="317" t="s">
        <v>177</v>
      </c>
      <c r="C138" s="318"/>
      <c r="D138" s="322">
        <f>'[8]Veränd_Wert'!AC104</f>
        <v>67.96685329787647</v>
      </c>
      <c r="E138" s="323">
        <f>'[8]Veränd_Wert'!AD104</f>
        <v>82.2957235459465</v>
      </c>
      <c r="F138" s="325">
        <f>'[8]Veränd_Wert'!AE104</f>
        <v>68.34405557726274</v>
      </c>
      <c r="G138" s="322">
        <f>'[8]Veränd_Wert'!AF104</f>
        <v>71.38665019767755</v>
      </c>
      <c r="H138" s="324">
        <f>'[8]Veränd_Wert'!AG104</f>
        <v>-17.411439660130196</v>
      </c>
      <c r="I138" s="324">
        <f>'[8]Veränd_Wert'!AH104</f>
        <v>-0.5519167339430735</v>
      </c>
      <c r="J138" s="324">
        <f>'[8]Veränd_Wert'!AI104</f>
        <v>-5.305179953200431</v>
      </c>
    </row>
    <row r="139" spans="1:10" ht="10.5" customHeight="1">
      <c r="A139" s="317"/>
      <c r="B139" s="317"/>
      <c r="C139" s="318"/>
      <c r="D139" s="322"/>
      <c r="E139" s="323"/>
      <c r="F139" s="320"/>
      <c r="G139" s="322"/>
      <c r="H139" s="324"/>
      <c r="I139" s="324"/>
      <c r="J139" s="324"/>
    </row>
    <row r="140" spans="1:10" ht="10.5" customHeight="1">
      <c r="A140" s="317"/>
      <c r="B140" s="317" t="s">
        <v>106</v>
      </c>
      <c r="C140" s="318"/>
      <c r="D140" s="322">
        <f>'[8]Veränd_Wert'!AC33</f>
        <v>70.9160469544504</v>
      </c>
      <c r="E140" s="323">
        <f>'[8]Veränd_Wert'!AD33</f>
        <v>84.97847705677087</v>
      </c>
      <c r="F140" s="325">
        <f>'[8]Veränd_Wert'!AE33</f>
        <v>69.38250698394238</v>
      </c>
      <c r="G140" s="322">
        <f>'[8]Veränd_Wert'!AF33</f>
        <v>73.97642472057483</v>
      </c>
      <c r="H140" s="324">
        <f>'[8]Veränd_Wert'!AG33</f>
        <v>-16.54822560885141</v>
      </c>
      <c r="I140" s="324">
        <f>'[8]Veränd_Wert'!AH33</f>
        <v>2.21026889510195</v>
      </c>
      <c r="J140" s="324">
        <f>'[8]Veränd_Wert'!AI33</f>
        <v>-3.9836161441449924</v>
      </c>
    </row>
    <row r="141" spans="1:10" ht="10.5" customHeight="1">
      <c r="A141" s="317"/>
      <c r="B141" s="317" t="s">
        <v>107</v>
      </c>
      <c r="C141" s="318"/>
      <c r="D141" s="322">
        <f>'[8]Veränd_Wert'!AC68</f>
        <v>38.64321144536347</v>
      </c>
      <c r="E141" s="323">
        <f>'[8]Veränd_Wert'!AD68</f>
        <v>55.62127885641628</v>
      </c>
      <c r="F141" s="320">
        <f>'[8]Veränd_Wert'!AE68</f>
        <v>58.01880042325088</v>
      </c>
      <c r="G141" s="322">
        <f>'[8]Veränd_Wert'!AF68</f>
        <v>45.63668956515117</v>
      </c>
      <c r="H141" s="324">
        <f>'[8]Veränd_Wert'!AG68</f>
        <v>-30.524410369781133</v>
      </c>
      <c r="I141" s="324">
        <f>'[8]Veränd_Wert'!AH68</f>
        <v>-33.39536294535778</v>
      </c>
      <c r="J141" s="324">
        <f>'[8]Veränd_Wert'!AI68</f>
        <v>-22.786699732086138</v>
      </c>
    </row>
    <row r="142" spans="4:10" ht="10.5" customHeight="1">
      <c r="D142" s="322"/>
      <c r="E142" s="323"/>
      <c r="F142" s="320"/>
      <c r="G142" s="322"/>
      <c r="H142" s="324"/>
      <c r="I142" s="324"/>
      <c r="J142" s="324"/>
    </row>
    <row r="143" spans="1:10" ht="12.75">
      <c r="A143" s="341"/>
      <c r="B143" s="341"/>
      <c r="C143" s="343"/>
      <c r="D143" s="322"/>
      <c r="E143" s="323"/>
      <c r="F143" s="320"/>
      <c r="G143" s="322"/>
      <c r="H143" s="329"/>
      <c r="I143" s="329"/>
      <c r="J143" s="329"/>
    </row>
    <row r="144" spans="1:10" ht="10.5" customHeight="1">
      <c r="A144" s="341"/>
      <c r="B144" s="341"/>
      <c r="C144" s="343"/>
      <c r="D144" s="322"/>
      <c r="E144" s="323"/>
      <c r="F144" s="320"/>
      <c r="G144" s="322"/>
      <c r="H144" s="329"/>
      <c r="I144" s="329"/>
      <c r="J144" s="329"/>
    </row>
    <row r="145" spans="1:10" ht="10.5" customHeight="1">
      <c r="A145" s="341"/>
      <c r="B145" s="341"/>
      <c r="C145" s="343"/>
      <c r="D145" s="322"/>
      <c r="E145" s="323"/>
      <c r="F145" s="320"/>
      <c r="G145" s="322"/>
      <c r="H145" s="344"/>
      <c r="I145" s="344"/>
      <c r="J145" s="344"/>
    </row>
    <row r="146" spans="1:10" ht="10.5" customHeight="1">
      <c r="A146" s="341"/>
      <c r="B146" s="341"/>
      <c r="C146" s="343"/>
      <c r="D146" s="322"/>
      <c r="E146" s="323"/>
      <c r="F146" s="322"/>
      <c r="G146" s="322"/>
      <c r="H146" s="344"/>
      <c r="I146" s="344"/>
      <c r="J146" s="344"/>
    </row>
    <row r="147" spans="1:10" ht="10.5" customHeight="1">
      <c r="A147" s="341"/>
      <c r="B147" s="341"/>
      <c r="C147" s="343"/>
      <c r="D147" s="322"/>
      <c r="E147" s="323"/>
      <c r="F147" s="322"/>
      <c r="G147" s="322"/>
      <c r="H147" s="344"/>
      <c r="I147" s="344"/>
      <c r="J147" s="344"/>
    </row>
    <row r="148" spans="1:10" ht="10.5" customHeight="1">
      <c r="A148" s="341"/>
      <c r="B148" s="341"/>
      <c r="C148" s="343"/>
      <c r="D148" s="344"/>
      <c r="E148" s="344"/>
      <c r="F148" s="322"/>
      <c r="G148" s="345"/>
      <c r="H148" s="344"/>
      <c r="I148" s="344"/>
      <c r="J148" s="344"/>
    </row>
    <row r="149" spans="1:10" ht="12.75">
      <c r="A149" s="341"/>
      <c r="B149" s="341"/>
      <c r="C149" s="343"/>
      <c r="D149" s="344"/>
      <c r="E149" s="344"/>
      <c r="F149" s="322"/>
      <c r="G149" s="345"/>
      <c r="H149" s="344"/>
      <c r="I149" s="344"/>
      <c r="J149" s="344"/>
    </row>
    <row r="150" spans="1:10" ht="10.5" customHeight="1">
      <c r="A150" s="341"/>
      <c r="C150" s="334"/>
      <c r="D150" s="344"/>
      <c r="E150" s="344"/>
      <c r="F150" s="322"/>
      <c r="G150" s="345"/>
      <c r="H150" s="344"/>
      <c r="I150" s="344"/>
      <c r="J150" s="344"/>
    </row>
    <row r="151" spans="1:10" ht="10.5" customHeight="1">
      <c r="A151" s="341"/>
      <c r="B151" s="341"/>
      <c r="C151" s="343"/>
      <c r="D151" s="344"/>
      <c r="E151" s="344"/>
      <c r="F151" s="322"/>
      <c r="G151" s="345"/>
      <c r="H151" s="344"/>
      <c r="I151" s="344"/>
      <c r="J151" s="344"/>
    </row>
    <row r="152" spans="2:10" ht="10.5" customHeight="1">
      <c r="B152" s="341"/>
      <c r="C152" s="334"/>
      <c r="D152" s="344"/>
      <c r="E152" s="344"/>
      <c r="F152" s="322"/>
      <c r="G152" s="345"/>
      <c r="H152" s="344"/>
      <c r="I152" s="344"/>
      <c r="J152" s="344"/>
    </row>
    <row r="153" ht="10.5" customHeight="1"/>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1" sqref="B6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90" customWidth="1"/>
    <col min="28" max="28" width="11.421875" style="90" customWidth="1"/>
  </cols>
  <sheetData>
    <row r="1" spans="1:12" ht="12.75">
      <c r="A1" s="517" t="s">
        <v>195</v>
      </c>
      <c r="B1" s="517"/>
      <c r="C1" s="517"/>
      <c r="D1" s="517"/>
      <c r="E1" s="517"/>
      <c r="F1" s="517"/>
      <c r="G1" s="517"/>
      <c r="H1" s="517"/>
      <c r="I1" s="517"/>
      <c r="J1" s="517"/>
      <c r="K1" s="517"/>
      <c r="L1" s="517"/>
    </row>
    <row r="2" spans="1:11" ht="12.75">
      <c r="A2" s="47"/>
      <c r="B2" s="48"/>
      <c r="C2" s="48"/>
      <c r="D2" s="48"/>
      <c r="E2" s="48"/>
      <c r="F2" s="48"/>
      <c r="G2" s="48"/>
      <c r="H2" s="48"/>
      <c r="I2" s="49"/>
      <c r="J2" s="49"/>
      <c r="K2" s="49"/>
    </row>
    <row r="3" spans="1:12" ht="12.75">
      <c r="A3" s="518" t="s">
        <v>196</v>
      </c>
      <c r="B3" s="518"/>
      <c r="C3" s="518"/>
      <c r="D3" s="518"/>
      <c r="E3" s="518"/>
      <c r="F3" s="518"/>
      <c r="G3" s="518"/>
      <c r="H3" s="518"/>
      <c r="I3" s="518"/>
      <c r="J3" s="518"/>
      <c r="K3" s="518"/>
      <c r="L3" s="518"/>
    </row>
    <row r="4" spans="1:12" ht="12.75">
      <c r="A4" s="518" t="s">
        <v>197</v>
      </c>
      <c r="B4" s="518"/>
      <c r="C4" s="518"/>
      <c r="D4" s="518"/>
      <c r="E4" s="518"/>
      <c r="F4" s="518"/>
      <c r="G4" s="518"/>
      <c r="H4" s="518"/>
      <c r="I4" s="518"/>
      <c r="J4" s="518"/>
      <c r="K4" s="518"/>
      <c r="L4" s="518"/>
    </row>
    <row r="5" spans="1:12" ht="12.75" customHeight="1">
      <c r="A5" s="519" t="s">
        <v>84</v>
      </c>
      <c r="B5" s="519"/>
      <c r="C5" s="519"/>
      <c r="D5" s="519"/>
      <c r="E5" s="519"/>
      <c r="F5" s="519"/>
      <c r="G5" s="519"/>
      <c r="H5" s="519"/>
      <c r="I5" s="519"/>
      <c r="J5" s="519"/>
      <c r="K5" s="519"/>
      <c r="L5" s="519"/>
    </row>
    <row r="6" spans="1:11" ht="11.25" customHeight="1">
      <c r="A6" s="50"/>
      <c r="B6" s="51"/>
      <c r="C6" s="52"/>
      <c r="D6" s="52"/>
      <c r="E6" s="52"/>
      <c r="F6" s="52"/>
      <c r="G6" s="52"/>
      <c r="H6" s="52"/>
      <c r="I6" s="53"/>
      <c r="J6" s="53"/>
      <c r="K6" s="53"/>
    </row>
    <row r="7" spans="1:11" ht="11.25" customHeight="1">
      <c r="A7" s="51"/>
      <c r="B7" s="51"/>
      <c r="C7" s="52"/>
      <c r="D7" s="52"/>
      <c r="E7" s="52"/>
      <c r="F7" s="52"/>
      <c r="G7" s="52"/>
      <c r="H7" s="52"/>
      <c r="I7" s="54"/>
      <c r="J7" s="53"/>
      <c r="K7" s="53"/>
    </row>
    <row r="8" spans="1:12" ht="12.75" customHeight="1">
      <c r="A8" s="55"/>
      <c r="B8" s="56"/>
      <c r="C8" s="56"/>
      <c r="D8" s="56"/>
      <c r="E8" s="56"/>
      <c r="F8" s="527" t="s">
        <v>247</v>
      </c>
      <c r="G8" s="530" t="s">
        <v>147</v>
      </c>
      <c r="H8" s="531"/>
      <c r="I8" s="534" t="s">
        <v>198</v>
      </c>
      <c r="J8" s="57" t="s">
        <v>85</v>
      </c>
      <c r="K8" s="57"/>
      <c r="L8" s="57"/>
    </row>
    <row r="9" spans="1:12" ht="12.75">
      <c r="A9" s="58"/>
      <c r="B9" s="59"/>
      <c r="C9" s="59"/>
      <c r="D9" s="59"/>
      <c r="E9" s="59"/>
      <c r="F9" s="528"/>
      <c r="G9" s="532"/>
      <c r="H9" s="533"/>
      <c r="I9" s="535"/>
      <c r="J9" s="60" t="s">
        <v>89</v>
      </c>
      <c r="K9" s="61"/>
      <c r="L9" s="62" t="s">
        <v>248</v>
      </c>
    </row>
    <row r="10" spans="1:12" ht="15.75" customHeight="1">
      <c r="A10" s="537" t="s">
        <v>200</v>
      </c>
      <c r="B10" s="537"/>
      <c r="C10" s="537"/>
      <c r="D10" s="537"/>
      <c r="E10" s="537"/>
      <c r="F10" s="528"/>
      <c r="G10" s="514" t="s">
        <v>249</v>
      </c>
      <c r="H10" s="514" t="s">
        <v>250</v>
      </c>
      <c r="I10" s="535"/>
      <c r="J10" s="521" t="s">
        <v>100</v>
      </c>
      <c r="K10" s="522"/>
      <c r="L10" s="522"/>
    </row>
    <row r="11" spans="1:12" ht="10.5" customHeight="1">
      <c r="A11" s="58"/>
      <c r="B11" s="59"/>
      <c r="C11" s="59"/>
      <c r="D11" s="59"/>
      <c r="E11" s="59"/>
      <c r="F11" s="528"/>
      <c r="G11" s="515"/>
      <c r="H11" s="515" t="s">
        <v>50</v>
      </c>
      <c r="I11" s="535"/>
      <c r="J11" s="523" t="s">
        <v>202</v>
      </c>
      <c r="K11" s="523" t="s">
        <v>203</v>
      </c>
      <c r="L11" s="525" t="s">
        <v>204</v>
      </c>
    </row>
    <row r="12" spans="1:12" ht="12" customHeight="1">
      <c r="A12" s="63"/>
      <c r="B12" s="64"/>
      <c r="C12" s="64"/>
      <c r="D12" s="64"/>
      <c r="E12" s="65"/>
      <c r="F12" s="529"/>
      <c r="G12" s="516"/>
      <c r="H12" s="516" t="s">
        <v>50</v>
      </c>
      <c r="I12" s="536"/>
      <c r="J12" s="524"/>
      <c r="K12" s="524"/>
      <c r="L12" s="526"/>
    </row>
    <row r="13" spans="1:11" ht="10.5" customHeight="1">
      <c r="A13" s="58"/>
      <c r="B13" s="59"/>
      <c r="C13" s="59"/>
      <c r="D13" s="59"/>
      <c r="E13" s="59"/>
      <c r="F13" s="66"/>
      <c r="G13" s="67"/>
      <c r="H13" s="68"/>
      <c r="I13" s="69"/>
      <c r="J13" s="70"/>
      <c r="K13" s="71"/>
    </row>
    <row r="14" spans="1:12" ht="12" customHeight="1">
      <c r="A14" s="520" t="s">
        <v>205</v>
      </c>
      <c r="B14" s="520"/>
      <c r="C14" s="520"/>
      <c r="D14" s="520"/>
      <c r="E14" s="520"/>
      <c r="F14" s="520"/>
      <c r="G14" s="520"/>
      <c r="H14" s="520"/>
      <c r="I14" s="520"/>
      <c r="J14" s="520"/>
      <c r="K14" s="520"/>
      <c r="L14" s="520"/>
    </row>
    <row r="15" spans="1:11" ht="10.5" customHeight="1">
      <c r="A15" s="58"/>
      <c r="B15" s="59"/>
      <c r="C15" s="59"/>
      <c r="D15" s="59"/>
      <c r="E15" s="59"/>
      <c r="F15" s="72"/>
      <c r="G15" s="73"/>
      <c r="H15" s="73"/>
      <c r="I15" s="73"/>
      <c r="J15" s="70"/>
      <c r="K15" s="71"/>
    </row>
    <row r="16" spans="1:12" ht="12.75">
      <c r="A16" s="538" t="s">
        <v>105</v>
      </c>
      <c r="B16" s="538"/>
      <c r="C16" s="538"/>
      <c r="D16" s="538"/>
      <c r="E16" s="538"/>
      <c r="F16" s="538"/>
      <c r="G16" s="538"/>
      <c r="H16" s="538"/>
      <c r="I16" s="538"/>
      <c r="J16" s="538"/>
      <c r="K16" s="538"/>
      <c r="L16" s="538"/>
    </row>
    <row r="17" ht="9.75" customHeight="1"/>
    <row r="18" spans="1:12" ht="12.75">
      <c r="A18" s="539" t="s">
        <v>206</v>
      </c>
      <c r="B18" s="539"/>
      <c r="C18" s="539"/>
      <c r="D18" s="539"/>
      <c r="E18" s="540"/>
      <c r="F18" s="77">
        <f>'[9]Jahr'!AA18</f>
        <v>115</v>
      </c>
      <c r="G18" s="78">
        <f>'[9]Jahr'!AB18</f>
        <v>99.5</v>
      </c>
      <c r="H18" s="346">
        <f>'[9]Jahr'!AC18</f>
        <v>100.5</v>
      </c>
      <c r="I18" s="80">
        <f>('[9]Jahr'!N18+'[9]Jahr'!O18)/2</f>
        <v>98.3</v>
      </c>
      <c r="J18" s="81">
        <f>100*(F18-G18)/G18</f>
        <v>15.577889447236181</v>
      </c>
      <c r="K18" s="81">
        <f>100*(F18-H18)/H18</f>
        <v>14.427860696517413</v>
      </c>
      <c r="L18" s="81">
        <f>((('[9]Jahr'!N18+'[9]Jahr'!O18+'[9]Jahr'!P18)/3)-(('[9]Jahr'!A18+'[9]Jahr'!B18+'[9]Jahr'!C18)/3))/(('[9]Jahr'!A18+'[9]Jahr'!B18+'[9]Jahr'!C18)/3)*100</f>
        <v>4.809956273124789</v>
      </c>
    </row>
    <row r="19" spans="1:12" ht="12.75">
      <c r="A19" s="75"/>
      <c r="B19" s="75" t="s">
        <v>111</v>
      </c>
      <c r="C19" s="75"/>
      <c r="D19" s="75"/>
      <c r="E19" s="76"/>
      <c r="F19" s="77">
        <f>'[9]Jahr'!AA19</f>
        <v>115.4</v>
      </c>
      <c r="G19" s="78">
        <f>'[9]Jahr'!AB19</f>
        <v>101.3</v>
      </c>
      <c r="H19" s="79">
        <f>'[9]Jahr'!AC19</f>
        <v>100.8</v>
      </c>
      <c r="I19" s="80">
        <f>('[9]Jahr'!N19+'[9]Jahr'!O19)/2</f>
        <v>100.69999999999999</v>
      </c>
      <c r="J19" s="81">
        <f>100*(F19-G19)/G19</f>
        <v>13.919052319842063</v>
      </c>
      <c r="K19" s="81">
        <f>100*(F19-H19)/H19</f>
        <v>14.484126984126993</v>
      </c>
      <c r="L19" s="81">
        <f>((('[9]Jahr'!N19+'[9]Jahr'!O19+'[9]Jahr'!P19)/3)-(('[9]Jahr'!A19+'[9]Jahr'!B19+'[9]Jahr'!C19)/3))/(('[9]Jahr'!A19+'[9]Jahr'!B19+'[9]Jahr'!C19)/3)*100</f>
        <v>6.594885598923268</v>
      </c>
    </row>
    <row r="20" spans="1:12" ht="12.75">
      <c r="A20" s="75"/>
      <c r="B20" s="75" t="s">
        <v>207</v>
      </c>
      <c r="C20" s="75"/>
      <c r="D20" s="75"/>
      <c r="E20" s="76"/>
      <c r="F20" s="77">
        <f>'[9]Jahr'!AA20</f>
        <v>116.7</v>
      </c>
      <c r="G20" s="78">
        <f>'[9]Jahr'!AB20</f>
        <v>98.9</v>
      </c>
      <c r="H20" s="79">
        <f>'[9]Jahr'!AC20</f>
        <v>100.6</v>
      </c>
      <c r="I20" s="80">
        <f>('[9]Jahr'!N20+'[9]Jahr'!O20)/2</f>
        <v>97.7</v>
      </c>
      <c r="J20" s="81">
        <f>100*(F20-G20)/G20</f>
        <v>17.99797775530839</v>
      </c>
      <c r="K20" s="81">
        <f>100*(F20-H20)/H20</f>
        <v>16.003976143141163</v>
      </c>
      <c r="L20" s="81">
        <v>4.7</v>
      </c>
    </row>
    <row r="21" spans="1:12" ht="12.75">
      <c r="A21" s="75"/>
      <c r="B21" s="75" t="s">
        <v>208</v>
      </c>
      <c r="C21" s="75"/>
      <c r="D21" s="75"/>
      <c r="E21" s="76"/>
      <c r="F21" s="77">
        <f>'[9]Jahr'!AA21</f>
        <v>99.9</v>
      </c>
      <c r="G21" s="78">
        <f>'[9]Jahr'!AB21</f>
        <v>86.5</v>
      </c>
      <c r="H21" s="79">
        <f>'[9]Jahr'!AC21</f>
        <v>92.2</v>
      </c>
      <c r="I21" s="80">
        <f>('[9]Jahr'!N21+'[9]Jahr'!O21)/2</f>
        <v>86.5</v>
      </c>
      <c r="J21" s="81">
        <f>100*(F21-G21)/G21</f>
        <v>15.491329479768792</v>
      </c>
      <c r="K21" s="81">
        <f>100*(F21-H21)/H21</f>
        <v>8.351409978308029</v>
      </c>
      <c r="L21" s="81">
        <f>((('[9]Jahr'!N21+'[9]Jahr'!O21+'[9]Jahr'!P21)/3)-(('[9]Jahr'!A21+'[9]Jahr'!B21+'[9]Jahr'!C21)/3))/(('[9]Jahr'!A21+'[9]Jahr'!B21+'[9]Jahr'!C21)/3)*100</f>
        <v>1.0740740740740604</v>
      </c>
    </row>
    <row r="22" spans="1:12" ht="12.75">
      <c r="A22" s="75"/>
      <c r="B22" s="75" t="s">
        <v>116</v>
      </c>
      <c r="C22" s="75"/>
      <c r="D22" s="75"/>
      <c r="E22" s="76"/>
      <c r="F22" s="77">
        <f>'[9]Jahr'!AA22</f>
        <v>110.9</v>
      </c>
      <c r="G22" s="78">
        <f>'[9]Jahr'!AB22</f>
        <v>102.5</v>
      </c>
      <c r="H22" s="79">
        <f>'[9]Jahr'!AC22</f>
        <v>103.8</v>
      </c>
      <c r="I22" s="80">
        <f>('[9]Jahr'!N22+'[9]Jahr'!O22)/2</f>
        <v>97.25</v>
      </c>
      <c r="J22" s="81">
        <f>100*(F22-G22)/G22</f>
        <v>8.195121951219518</v>
      </c>
      <c r="K22" s="81">
        <f>100*(F22-H22)/H22</f>
        <v>6.840077071290953</v>
      </c>
      <c r="L22" s="81">
        <v>-1.7</v>
      </c>
    </row>
    <row r="23" ht="9.75" customHeight="1">
      <c r="J23" s="82"/>
    </row>
    <row r="24" spans="1:12" ht="11.25" customHeight="1">
      <c r="A24" s="541" t="s">
        <v>106</v>
      </c>
      <c r="B24" s="541"/>
      <c r="C24" s="541"/>
      <c r="D24" s="541"/>
      <c r="E24" s="541"/>
      <c r="F24" s="541"/>
      <c r="G24" s="541"/>
      <c r="H24" s="541"/>
      <c r="I24" s="541"/>
      <c r="J24" s="541"/>
      <c r="K24" s="541"/>
      <c r="L24" s="541"/>
    </row>
    <row r="25" spans="1:11" ht="9.75" customHeight="1">
      <c r="A25" s="83"/>
      <c r="B25" s="83"/>
      <c r="C25" s="83"/>
      <c r="D25" s="83"/>
      <c r="E25" s="83"/>
      <c r="F25" s="83"/>
      <c r="G25" s="83"/>
      <c r="H25" s="83"/>
      <c r="I25" s="83"/>
      <c r="J25" s="83"/>
      <c r="K25" s="83"/>
    </row>
    <row r="26" spans="1:12" ht="11.25" customHeight="1">
      <c r="A26" s="539" t="s">
        <v>206</v>
      </c>
      <c r="B26" s="539"/>
      <c r="C26" s="539"/>
      <c r="D26" s="539"/>
      <c r="E26" s="540"/>
      <c r="F26" s="77">
        <f>'[9]Jahr'!AA26</f>
        <v>108.5</v>
      </c>
      <c r="G26" s="78">
        <f>'[9]Jahr'!AB26</f>
        <v>94.2</v>
      </c>
      <c r="H26" s="79">
        <f>'[9]Jahr'!AC26</f>
        <v>95.2</v>
      </c>
      <c r="I26" s="80">
        <f>('[9]Jahr'!N26+'[9]Jahr'!O26)/2</f>
        <v>92.65</v>
      </c>
      <c r="J26" s="81">
        <f>100*(F26-G26)/G26</f>
        <v>15.180467091295114</v>
      </c>
      <c r="K26" s="81">
        <f>100*(F26-H26)/H26</f>
        <v>13.970588235294114</v>
      </c>
      <c r="L26" s="81">
        <v>4</v>
      </c>
    </row>
    <row r="27" spans="1:12" ht="11.25" customHeight="1">
      <c r="A27" s="75"/>
      <c r="B27" s="75" t="s">
        <v>111</v>
      </c>
      <c r="C27" s="75"/>
      <c r="D27" s="75"/>
      <c r="E27" s="76"/>
      <c r="F27" s="77">
        <f>'[9]Jahr'!AA27</f>
        <v>110.8</v>
      </c>
      <c r="G27" s="78">
        <f>'[9]Jahr'!AB27</f>
        <v>95.4</v>
      </c>
      <c r="H27" s="79">
        <f>'[9]Jahr'!AC27</f>
        <v>96.6</v>
      </c>
      <c r="I27" s="80">
        <f>('[9]Jahr'!N27+'[9]Jahr'!O27)/2</f>
        <v>95.15</v>
      </c>
      <c r="J27" s="81">
        <f>100*(F27-G27)/G27</f>
        <v>16.142557651991602</v>
      </c>
      <c r="K27" s="81">
        <f>100*(F27-H27)/H27</f>
        <v>14.69979296066253</v>
      </c>
      <c r="L27" s="81">
        <f>((('[9]Jahr'!N27+'[9]Jahr'!O27+'[9]Jahr'!P27)/3)-(('[9]Jahr'!A27+'[9]Jahr'!B27+'[9]Jahr'!C27)/3))/(('[9]Jahr'!A27+'[9]Jahr'!B27+'[9]Jahr'!C27)/3)*100</f>
        <v>5.909250791417541</v>
      </c>
    </row>
    <row r="28" spans="1:12" ht="11.25" customHeight="1">
      <c r="A28" s="75"/>
      <c r="B28" s="75" t="s">
        <v>207</v>
      </c>
      <c r="C28" s="75"/>
      <c r="D28" s="75"/>
      <c r="E28" s="76"/>
      <c r="F28" s="77">
        <f>'[9]Jahr'!AA28</f>
        <v>109.7</v>
      </c>
      <c r="G28" s="78">
        <f>'[9]Jahr'!AB28</f>
        <v>95.5</v>
      </c>
      <c r="H28" s="79">
        <f>'[9]Jahr'!AC28</f>
        <v>94.4</v>
      </c>
      <c r="I28" s="80">
        <f>('[9]Jahr'!N28+'[9]Jahr'!O28)/2</f>
        <v>92.8</v>
      </c>
      <c r="J28" s="81">
        <f>100*(F28-G28)/G28</f>
        <v>14.869109947643981</v>
      </c>
      <c r="K28" s="81">
        <f>100*(F28-H28)/H28</f>
        <v>16.207627118644066</v>
      </c>
      <c r="L28" s="81">
        <f>((('[9]Jahr'!N28+'[9]Jahr'!O28+'[9]Jahr'!P28)/3)-(('[9]Jahr'!A28+'[9]Jahr'!B28+'[9]Jahr'!C28)/3))/(('[9]Jahr'!A28+'[9]Jahr'!B28+'[9]Jahr'!C28)/3)*100</f>
        <v>4.605030109812251</v>
      </c>
    </row>
    <row r="29" spans="1:12" ht="11.25" customHeight="1">
      <c r="A29" s="75"/>
      <c r="B29" s="75" t="s">
        <v>208</v>
      </c>
      <c r="C29" s="75"/>
      <c r="D29" s="75"/>
      <c r="E29" s="76"/>
      <c r="F29" s="77">
        <f>'[9]Jahr'!AA29</f>
        <v>95.4</v>
      </c>
      <c r="G29" s="78">
        <f>'[9]Jahr'!AB29</f>
        <v>81.3</v>
      </c>
      <c r="H29" s="346">
        <f>'[9]Jahr'!AC29</f>
        <v>89.8</v>
      </c>
      <c r="I29" s="80">
        <f>('[9]Jahr'!N29+'[9]Jahr'!O29)/2</f>
        <v>82.15</v>
      </c>
      <c r="J29" s="81">
        <f>100*(F29-G29)/G29</f>
        <v>17.34317343173433</v>
      </c>
      <c r="K29" s="81">
        <f>100*(F29-H29)/H29</f>
        <v>6.236080178173729</v>
      </c>
      <c r="L29" s="81">
        <f>((('[9]Jahr'!N29+'[9]Jahr'!O29+'[9]Jahr'!P29)/3)-(('[9]Jahr'!A29+'[9]Jahr'!B29+'[9]Jahr'!C29)/3))/(('[9]Jahr'!A29+'[9]Jahr'!B29+'[9]Jahr'!C29)/3)*100</f>
        <v>-1.4421252371916338</v>
      </c>
    </row>
    <row r="30" spans="1:12" ht="11.25" customHeight="1">
      <c r="A30" s="75"/>
      <c r="B30" s="75" t="s">
        <v>116</v>
      </c>
      <c r="C30" s="75"/>
      <c r="D30" s="75"/>
      <c r="E30" s="76"/>
      <c r="F30" s="77">
        <f>'[9]Jahr'!AA30</f>
        <v>101</v>
      </c>
      <c r="G30" s="78">
        <f>'[9]Jahr'!AB30</f>
        <v>90.3</v>
      </c>
      <c r="H30" s="79">
        <f>'[9]Jahr'!AC30</f>
        <v>95.8</v>
      </c>
      <c r="I30" s="80">
        <f>('[9]Jahr'!N30+'[9]Jahr'!O30)/2</f>
        <v>86.85</v>
      </c>
      <c r="J30" s="81">
        <f>100*(F30-G30)/G30</f>
        <v>11.849390919158363</v>
      </c>
      <c r="K30" s="81">
        <f>100*(F30-H30)/H30</f>
        <v>5.427974947807936</v>
      </c>
      <c r="L30" s="81">
        <f>((('[9]Jahr'!N30+'[9]Jahr'!O30+'[9]Jahr'!P30)/3)-(('[9]Jahr'!A30+'[9]Jahr'!B30+'[9]Jahr'!C30)/3))/(('[9]Jahr'!A30+'[9]Jahr'!B30+'[9]Jahr'!C30)/3)*100</f>
        <v>-3.1723651744800843</v>
      </c>
    </row>
    <row r="31" spans="1:11" ht="9.75" customHeight="1">
      <c r="A31" s="74"/>
      <c r="B31" s="74"/>
      <c r="C31" s="74"/>
      <c r="D31" s="74"/>
      <c r="E31" s="74"/>
      <c r="H31" s="84"/>
      <c r="I31" s="85"/>
      <c r="J31" s="86"/>
      <c r="K31" s="87"/>
    </row>
    <row r="32" spans="1:12" ht="12.75">
      <c r="A32" s="538" t="s">
        <v>107</v>
      </c>
      <c r="B32" s="538"/>
      <c r="C32" s="538"/>
      <c r="D32" s="538"/>
      <c r="E32" s="538"/>
      <c r="F32" s="538"/>
      <c r="G32" s="538"/>
      <c r="H32" s="538"/>
      <c r="I32" s="538"/>
      <c r="J32" s="538"/>
      <c r="K32" s="538"/>
      <c r="L32" s="538"/>
    </row>
    <row r="33" spans="1:11" ht="9.75" customHeight="1">
      <c r="A33" s="74"/>
      <c r="B33" s="74"/>
      <c r="C33" s="74"/>
      <c r="D33" s="74"/>
      <c r="E33" s="74"/>
      <c r="F33" s="74"/>
      <c r="G33" s="74"/>
      <c r="H33" s="74"/>
      <c r="I33" s="74"/>
      <c r="J33" s="74"/>
      <c r="K33" s="74"/>
    </row>
    <row r="34" spans="1:12" ht="11.25" customHeight="1">
      <c r="A34" s="539" t="s">
        <v>206</v>
      </c>
      <c r="B34" s="539"/>
      <c r="C34" s="539"/>
      <c r="D34" s="539"/>
      <c r="E34" s="540"/>
      <c r="F34" s="77">
        <f>'[9]Jahr'!AA34</f>
        <v>123</v>
      </c>
      <c r="G34" s="78">
        <f>'[9]Jahr'!AB34</f>
        <v>106.2</v>
      </c>
      <c r="H34" s="79">
        <f>'[9]Jahr'!AC34</f>
        <v>107.2</v>
      </c>
      <c r="I34" s="80">
        <f>('[9]Jahr'!N34+'[9]Jahr'!O34)/2</f>
        <v>105.45</v>
      </c>
      <c r="J34" s="81">
        <f>100*(F34-G34)/G34</f>
        <v>15.81920903954802</v>
      </c>
      <c r="K34" s="81">
        <f>100*(F34-H34)/H34</f>
        <v>14.73880597014925</v>
      </c>
      <c r="L34" s="81">
        <f>((('[9]Jahr'!N34+'[9]Jahr'!O34+'[9]Jahr'!P34)/3)-(('[9]Jahr'!A34+'[9]Jahr'!B34+'[9]Jahr'!C34)/3))/(('[9]Jahr'!A34+'[9]Jahr'!B34+'[9]Jahr'!C34)/3)*100</f>
        <v>5.564337654125824</v>
      </c>
    </row>
    <row r="35" spans="1:12" ht="11.25" customHeight="1">
      <c r="A35" s="75"/>
      <c r="B35" s="75" t="s">
        <v>111</v>
      </c>
      <c r="C35" s="75"/>
      <c r="D35" s="75"/>
      <c r="E35" s="76"/>
      <c r="F35" s="77">
        <f>'[9]Jahr'!AA35</f>
        <v>122.5</v>
      </c>
      <c r="G35" s="78">
        <f>'[9]Jahr'!AB35</f>
        <v>110.5</v>
      </c>
      <c r="H35" s="346">
        <f>'[9]Jahr'!AC35</f>
        <v>107.4</v>
      </c>
      <c r="I35" s="80">
        <f>('[9]Jahr'!N35+'[9]Jahr'!O35)/2</f>
        <v>109.45</v>
      </c>
      <c r="J35" s="81">
        <f>100*(F35-G35)/G35</f>
        <v>10.85972850678733</v>
      </c>
      <c r="K35" s="81">
        <f>100*(F35-H35)/H35</f>
        <v>14.059590316573551</v>
      </c>
      <c r="L35" s="81">
        <v>7.6</v>
      </c>
    </row>
    <row r="36" spans="1:12" ht="11.25" customHeight="1">
      <c r="A36" s="75"/>
      <c r="B36" s="75" t="s">
        <v>207</v>
      </c>
      <c r="C36" s="75"/>
      <c r="D36" s="75"/>
      <c r="E36" s="76"/>
      <c r="F36" s="77">
        <f>'[9]Jahr'!AA36</f>
        <v>123.1</v>
      </c>
      <c r="G36" s="78">
        <f>'[9]Jahr'!AB36</f>
        <v>102</v>
      </c>
      <c r="H36" s="79">
        <f>'[9]Jahr'!AC36</f>
        <v>106.3</v>
      </c>
      <c r="I36" s="80">
        <f>('[9]Jahr'!N36+'[9]Jahr'!O36)/2</f>
        <v>102.25</v>
      </c>
      <c r="J36" s="81">
        <f>100*(F36-G36)/G36</f>
        <v>20.686274509803916</v>
      </c>
      <c r="K36" s="81">
        <f>100*(F36-H36)/H36</f>
        <v>15.804327375352774</v>
      </c>
      <c r="L36" s="81">
        <f>((('[9]Jahr'!N36+'[9]Jahr'!O36+'[9]Jahr'!P36)/3)-(('[9]Jahr'!A36+'[9]Jahr'!B36+'[9]Jahr'!C36)/3))/(('[9]Jahr'!A36+'[9]Jahr'!B36+'[9]Jahr'!C36)/3)*100</f>
        <v>4.966356936879196</v>
      </c>
    </row>
    <row r="37" spans="1:12" ht="11.25" customHeight="1">
      <c r="A37" s="75"/>
      <c r="B37" s="75" t="s">
        <v>208</v>
      </c>
      <c r="C37" s="75"/>
      <c r="D37" s="75"/>
      <c r="E37" s="76"/>
      <c r="F37" s="77">
        <f>'[9]Jahr'!AA37</f>
        <v>110.1</v>
      </c>
      <c r="G37" s="78">
        <f>'[9]Jahr'!AB37</f>
        <v>98.4</v>
      </c>
      <c r="H37" s="79">
        <f>'[9]Jahr'!AC37</f>
        <v>97.6</v>
      </c>
      <c r="I37" s="80">
        <f>('[9]Jahr'!N37+'[9]Jahr'!O37)/2</f>
        <v>96.35</v>
      </c>
      <c r="J37" s="81">
        <f>100*(F37-G37)/G37</f>
        <v>11.890243902439012</v>
      </c>
      <c r="K37" s="81">
        <f>100*(F37-H37)/H37</f>
        <v>12.807377049180328</v>
      </c>
      <c r="L37" s="81">
        <f>((('[9]Jahr'!N37+'[9]Jahr'!O37+'[9]Jahr'!P37)/3)-(('[9]Jahr'!A37+'[9]Jahr'!B37+'[9]Jahr'!C37)/3))/(('[9]Jahr'!A37+'[9]Jahr'!B37+'[9]Jahr'!C37)/3)*100</f>
        <v>6.2456140350877085</v>
      </c>
    </row>
    <row r="38" spans="1:12" ht="11.25" customHeight="1">
      <c r="A38" s="75"/>
      <c r="B38" s="75" t="s">
        <v>116</v>
      </c>
      <c r="C38" s="75"/>
      <c r="D38" s="75"/>
      <c r="E38" s="76"/>
      <c r="F38" s="77">
        <f>'[9]Jahr'!AA38</f>
        <v>132.8</v>
      </c>
      <c r="G38" s="78">
        <f>'[9]Jahr'!AB38</f>
        <v>129.4</v>
      </c>
      <c r="H38" s="79">
        <f>'[9]Jahr'!AC38</f>
        <v>121.5</v>
      </c>
      <c r="I38" s="80">
        <f>('[9]Jahr'!N38+'[9]Jahr'!O38)/2</f>
        <v>120.35</v>
      </c>
      <c r="J38" s="81">
        <f>100*(F38-G38)/G38</f>
        <v>2.62751159196291</v>
      </c>
      <c r="K38" s="81">
        <f>100*(F38-H38)/H38</f>
        <v>9.300411522633754</v>
      </c>
      <c r="L38" s="81">
        <f>((('[9]Jahr'!N38+'[9]Jahr'!O38+'[9]Jahr'!P38)/3)-(('[9]Jahr'!A38+'[9]Jahr'!B38+'[9]Jahr'!C38)/3))/(('[9]Jahr'!A38+'[9]Jahr'!B38+'[9]Jahr'!C38)/3)*100</f>
        <v>0.48426150121066064</v>
      </c>
    </row>
    <row r="39" ht="10.5" customHeight="1"/>
    <row r="40" spans="1:12" ht="12.75">
      <c r="A40" s="520" t="s">
        <v>209</v>
      </c>
      <c r="B40" s="520"/>
      <c r="C40" s="520"/>
      <c r="D40" s="520"/>
      <c r="E40" s="520"/>
      <c r="F40" s="520"/>
      <c r="G40" s="520"/>
      <c r="H40" s="520"/>
      <c r="I40" s="520"/>
      <c r="J40" s="520"/>
      <c r="K40" s="520"/>
      <c r="L40" s="520"/>
    </row>
    <row r="41" ht="10.5" customHeight="1"/>
    <row r="42" spans="1:12" ht="11.25" customHeight="1">
      <c r="A42" s="538" t="s">
        <v>105</v>
      </c>
      <c r="B42" s="538"/>
      <c r="C42" s="538"/>
      <c r="D42" s="538"/>
      <c r="E42" s="538"/>
      <c r="F42" s="538"/>
      <c r="G42" s="538"/>
      <c r="H42" s="538"/>
      <c r="I42" s="538"/>
      <c r="J42" s="538"/>
      <c r="K42" s="538"/>
      <c r="L42" s="538"/>
    </row>
    <row r="43" ht="9.75" customHeight="1">
      <c r="K43" s="88"/>
    </row>
    <row r="44" spans="1:12" ht="11.25" customHeight="1">
      <c r="A44" s="539" t="s">
        <v>206</v>
      </c>
      <c r="B44" s="539"/>
      <c r="C44" s="539"/>
      <c r="D44" s="539"/>
      <c r="E44" s="540"/>
      <c r="F44" s="80">
        <f>'[9]Jahr'!AA44</f>
        <v>147.00620859569108</v>
      </c>
      <c r="G44" s="80">
        <f>'[9]Jahr'!AB44</f>
        <v>118.589366444233</v>
      </c>
      <c r="H44" s="80">
        <f>'[9]Jahr'!AC44</f>
        <v>126.9</v>
      </c>
      <c r="I44" s="80">
        <f>('[9]Jahr'!N44+'[9]Jahr'!O44)/2</f>
        <v>118.37644973366613</v>
      </c>
      <c r="J44" s="80">
        <f>100*(F44-G44)/G44</f>
        <v>23.962386345002688</v>
      </c>
      <c r="K44" s="80">
        <f>100*(F44-H44)/H44</f>
        <v>15.844136009212823</v>
      </c>
      <c r="L44" s="81">
        <f>((('[9]Jahr'!N44+'[9]Jahr'!O44+'[9]Jahr'!P44)/3)-(('[9]Jahr'!A44+'[9]Jahr'!B44+'[9]Jahr'!C44)/3))/(('[9]Jahr'!A44+'[9]Jahr'!B44+'[9]Jahr'!C44)/3)*100</f>
        <v>7.004551150343491</v>
      </c>
    </row>
    <row r="45" spans="1:12" ht="11.25" customHeight="1">
      <c r="A45" s="75"/>
      <c r="B45" s="75" t="s">
        <v>111</v>
      </c>
      <c r="C45" s="75"/>
      <c r="D45" s="75"/>
      <c r="E45" s="76"/>
      <c r="F45" s="80">
        <f>'[9]Jahr'!AA45</f>
        <v>166.995407793112</v>
      </c>
      <c r="G45" s="80">
        <f>'[9]Jahr'!AB45</f>
        <v>136.1615012276619</v>
      </c>
      <c r="H45" s="80">
        <f>'[9]Jahr'!AC45</f>
        <v>139.1</v>
      </c>
      <c r="I45" s="80">
        <f>('[9]Jahr'!N45+'[9]Jahr'!O45)/2</f>
        <v>139.84186732678074</v>
      </c>
      <c r="J45" s="80">
        <f>100*(F45-G45)/G45</f>
        <v>22.645098862339847</v>
      </c>
      <c r="K45" s="80">
        <f>100*(F45-H45)/H45</f>
        <v>20.054211210001448</v>
      </c>
      <c r="L45" s="81">
        <f>((('[9]Jahr'!N45+'[9]Jahr'!O45+'[9]Jahr'!P45)/3)-(('[9]Jahr'!A45+'[9]Jahr'!B45+'[9]Jahr'!C45)/3))/(('[9]Jahr'!A45+'[9]Jahr'!B45+'[9]Jahr'!C45)/3)*100</f>
        <v>11.916200408631884</v>
      </c>
    </row>
    <row r="46" spans="1:12" ht="12" customHeight="1">
      <c r="A46" s="75"/>
      <c r="B46" s="75" t="s">
        <v>207</v>
      </c>
      <c r="C46" s="75"/>
      <c r="D46" s="75"/>
      <c r="E46" s="76"/>
      <c r="F46" s="80">
        <f>'[9]Jahr'!AA46</f>
        <v>136.96839902425592</v>
      </c>
      <c r="G46" s="80">
        <f>'[9]Jahr'!AB46</f>
        <v>107.83821721234644</v>
      </c>
      <c r="H46" s="80">
        <f>'[9]Jahr'!AC46</f>
        <v>122.2</v>
      </c>
      <c r="I46" s="80">
        <f>('[9]Jahr'!N46+'[9]Jahr'!O46)/2</f>
        <v>104.47190858766538</v>
      </c>
      <c r="J46" s="80">
        <f>100*(F46-G46)/G46</f>
        <v>27.012855520922276</v>
      </c>
      <c r="K46" s="80">
        <f>100*(F46-H46)/H46</f>
        <v>12.0854329167397</v>
      </c>
      <c r="L46" s="81">
        <f>((('[9]Jahr'!N46+'[9]Jahr'!O46+'[9]Jahr'!P46)/3)-(('[9]Jahr'!A46+'[9]Jahr'!B46+'[9]Jahr'!C46)/3))/(('[9]Jahr'!A46+'[9]Jahr'!B46+'[9]Jahr'!C46)/3)*100</f>
        <v>3.1661815409531524</v>
      </c>
    </row>
    <row r="47" spans="1:12" ht="12.75">
      <c r="A47" s="75"/>
      <c r="B47" s="75" t="s">
        <v>208</v>
      </c>
      <c r="C47" s="75"/>
      <c r="D47" s="75"/>
      <c r="E47" s="76"/>
      <c r="F47" s="80">
        <f>'[9]Jahr'!AA47</f>
        <v>90.9554718820506</v>
      </c>
      <c r="G47" s="80">
        <f>'[9]Jahr'!AB47</f>
        <v>76.79722139687006</v>
      </c>
      <c r="H47" s="80">
        <f>'[9]Jahr'!AC47</f>
        <v>81.4</v>
      </c>
      <c r="I47" s="80">
        <f>('[9]Jahr'!N47+'[9]Jahr'!O47)/2</f>
        <v>72.79861069843503</v>
      </c>
      <c r="J47" s="80">
        <f>100*(F47-G47)/G47</f>
        <v>18.435888991366006</v>
      </c>
      <c r="K47" s="80">
        <f>100*(F47-H47)/H47</f>
        <v>11.738908946008104</v>
      </c>
      <c r="L47" s="81">
        <f>((('[9]Jahr'!N47+'[9]Jahr'!O47+'[9]Jahr'!P47)/3)-(('[9]Jahr'!A47+'[9]Jahr'!B47+'[9]Jahr'!C47)/3))/(('[9]Jahr'!A47+'[9]Jahr'!B47+'[9]Jahr'!C47)/3)*100</f>
        <v>-1.7525910747579916</v>
      </c>
    </row>
    <row r="48" spans="1:12" ht="12.75">
      <c r="A48" s="75"/>
      <c r="B48" s="75" t="s">
        <v>116</v>
      </c>
      <c r="C48" s="75"/>
      <c r="D48" s="75"/>
      <c r="E48" s="76"/>
      <c r="F48" s="80">
        <f>'[9]Jahr'!AA48</f>
        <v>150.17103037259142</v>
      </c>
      <c r="G48" s="80">
        <f>'[9]Jahr'!AB48</f>
        <v>126.9792078895459</v>
      </c>
      <c r="H48" s="80">
        <f>'[9]Jahr'!AC48</f>
        <v>133.7</v>
      </c>
      <c r="I48" s="80">
        <f>('[9]Jahr'!N48+'[9]Jahr'!O48)/2</f>
        <v>126.3325225839278</v>
      </c>
      <c r="J48" s="80">
        <f>100*(F48-G48)/G48</f>
        <v>18.26426772422391</v>
      </c>
      <c r="K48" s="80">
        <f>100*(F48-H48)/H48</f>
        <v>12.31939444472059</v>
      </c>
      <c r="L48" s="81">
        <f>((('[9]Jahr'!N48+'[9]Jahr'!O48+'[9]Jahr'!P48)/3)-(('[9]Jahr'!A48+'[9]Jahr'!B48+'[9]Jahr'!C48)/3))/(('[9]Jahr'!A48+'[9]Jahr'!B48+'[9]Jahr'!C48)/3)*100</f>
        <v>0.11298711278746845</v>
      </c>
    </row>
    <row r="49" spans="10:11" ht="9.75" customHeight="1">
      <c r="J49" s="89"/>
      <c r="K49" s="89"/>
    </row>
    <row r="50" spans="1:12" ht="11.25" customHeight="1">
      <c r="A50" s="541" t="s">
        <v>106</v>
      </c>
      <c r="B50" s="541"/>
      <c r="C50" s="541"/>
      <c r="D50" s="541"/>
      <c r="E50" s="541"/>
      <c r="F50" s="541"/>
      <c r="G50" s="541"/>
      <c r="H50" s="541"/>
      <c r="I50" s="541"/>
      <c r="J50" s="541"/>
      <c r="K50" s="541"/>
      <c r="L50" s="541"/>
    </row>
    <row r="51" spans="1:11" ht="9.75" customHeight="1">
      <c r="A51" s="83"/>
      <c r="B51" s="83"/>
      <c r="C51" s="83"/>
      <c r="D51" s="83"/>
      <c r="E51" s="83"/>
      <c r="F51" s="83"/>
      <c r="G51" s="83"/>
      <c r="H51" s="83"/>
      <c r="I51" s="83"/>
      <c r="J51" s="83"/>
      <c r="K51" s="83"/>
    </row>
    <row r="52" spans="1:12" ht="11.25" customHeight="1">
      <c r="A52" s="539" t="s">
        <v>206</v>
      </c>
      <c r="B52" s="539"/>
      <c r="C52" s="539"/>
      <c r="D52" s="539"/>
      <c r="E52" s="540"/>
      <c r="F52" s="80">
        <f>'[9]Jahr'!AA52</f>
        <v>137.01646409387448</v>
      </c>
      <c r="G52" s="80">
        <f>'[9]Jahr'!AB52</f>
        <v>108.83349876450727</v>
      </c>
      <c r="H52" s="80">
        <f>'[9]Jahr'!AC52</f>
        <v>122.5</v>
      </c>
      <c r="I52" s="80">
        <f>('[9]Jahr'!N52+'[9]Jahr'!O52)/2</f>
        <v>110.06674938225363</v>
      </c>
      <c r="J52" s="80">
        <f>100*(F52-G52)/G52</f>
        <v>25.895487739808125</v>
      </c>
      <c r="K52" s="80">
        <f>100*(F52-H52)/H52</f>
        <v>11.850174770509774</v>
      </c>
      <c r="L52" s="81">
        <f>((('[9]Jahr'!N52+'[9]Jahr'!O52+'[9]Jahr'!P52)/3)-(('[9]Jahr'!A52+'[9]Jahr'!B52+'[9]Jahr'!C52)/3))/(('[9]Jahr'!A52+'[9]Jahr'!B52+'[9]Jahr'!C52)/3)*100</f>
        <v>4.607188494622735</v>
      </c>
    </row>
    <row r="53" spans="1:12" ht="11.25" customHeight="1">
      <c r="A53" s="75"/>
      <c r="B53" s="75" t="s">
        <v>111</v>
      </c>
      <c r="C53" s="75"/>
      <c r="D53" s="75"/>
      <c r="E53" s="76"/>
      <c r="F53" s="80">
        <f>'[9]Jahr'!AA53</f>
        <v>162.75721557709454</v>
      </c>
      <c r="G53" s="80">
        <f>'[9]Jahr'!AB53</f>
        <v>130.41354495331626</v>
      </c>
      <c r="H53" s="80">
        <f>'[9]Jahr'!AC53</f>
        <v>137.6</v>
      </c>
      <c r="I53" s="80">
        <f>('[9]Jahr'!N53+'[9]Jahr'!O53)/2</f>
        <v>135.30677247665813</v>
      </c>
      <c r="J53" s="80">
        <f>100*(F53-G53)/G53</f>
        <v>24.800852269874454</v>
      </c>
      <c r="K53" s="80">
        <f>100*(F53-H53)/H53</f>
        <v>18.282860157772202</v>
      </c>
      <c r="L53" s="81">
        <f>((('[9]Jahr'!N53+'[9]Jahr'!O53+'[9]Jahr'!P53)/3)-(('[9]Jahr'!A53+'[9]Jahr'!B53+'[9]Jahr'!C53)/3))/(('[9]Jahr'!A53+'[9]Jahr'!B53+'[9]Jahr'!C53)/3)*100</f>
        <v>12.943139584121162</v>
      </c>
    </row>
    <row r="54" spans="1:12" ht="12.75">
      <c r="A54" s="75"/>
      <c r="B54" s="75" t="s">
        <v>207</v>
      </c>
      <c r="C54" s="75"/>
      <c r="D54" s="75"/>
      <c r="E54" s="76"/>
      <c r="F54" s="80">
        <f>'[9]Jahr'!AA54</f>
        <v>116.81515632367908</v>
      </c>
      <c r="G54" s="80">
        <f>'[9]Jahr'!AB54</f>
        <v>89.03320480027234</v>
      </c>
      <c r="H54" s="80">
        <f>'[9]Jahr'!AC54</f>
        <v>112.6</v>
      </c>
      <c r="I54" s="80">
        <f>('[9]Jahr'!N54+'[9]Jahr'!O54)/2</f>
        <v>87.51660240013618</v>
      </c>
      <c r="J54" s="80">
        <f>100*(F54-G54)/G54</f>
        <v>31.204034029472282</v>
      </c>
      <c r="K54" s="80">
        <f>100*(F54-H54)/H54</f>
        <v>3.743478084972542</v>
      </c>
      <c r="L54" s="81">
        <f>((('[9]Jahr'!N54+'[9]Jahr'!O54+'[9]Jahr'!P54)/3)-(('[9]Jahr'!A54+'[9]Jahr'!B54+'[9]Jahr'!C54)/3))/(('[9]Jahr'!A54+'[9]Jahr'!B54+'[9]Jahr'!C54)/3)*100</f>
        <v>-4.3921945229299455</v>
      </c>
    </row>
    <row r="55" spans="1:12" ht="12.75">
      <c r="A55" s="75"/>
      <c r="B55" s="75" t="s">
        <v>208</v>
      </c>
      <c r="C55" s="75"/>
      <c r="D55" s="75"/>
      <c r="E55" s="76"/>
      <c r="F55" s="80">
        <f>'[9]Jahr'!AA55</f>
        <v>86.46812491177643</v>
      </c>
      <c r="G55" s="80">
        <f>'[9]Jahr'!AB55</f>
        <v>77.24770871809302</v>
      </c>
      <c r="H55" s="80">
        <f>'[9]Jahr'!AC55</f>
        <v>81.3</v>
      </c>
      <c r="I55" s="80">
        <f>('[9]Jahr'!N55+'[9]Jahr'!O55)/2</f>
        <v>72.32385435904652</v>
      </c>
      <c r="J55" s="80">
        <f>100*(F55-G55)/G55</f>
        <v>11.936167876942855</v>
      </c>
      <c r="K55" s="80">
        <f>100*(F55-H55)/H55</f>
        <v>6.356857210057111</v>
      </c>
      <c r="L55" s="81">
        <f>((('[9]Jahr'!N55+'[9]Jahr'!O55+'[9]Jahr'!P55)/3)-(('[9]Jahr'!A55+'[9]Jahr'!B55+'[9]Jahr'!C55)/3))/(('[9]Jahr'!A55+'[9]Jahr'!B55+'[9]Jahr'!C55)/3)*100</f>
        <v>-8.552929094604371</v>
      </c>
    </row>
    <row r="56" spans="1:12" ht="11.25" customHeight="1">
      <c r="A56" s="75"/>
      <c r="B56" s="75" t="s">
        <v>116</v>
      </c>
      <c r="C56" s="75"/>
      <c r="D56" s="75"/>
      <c r="E56" s="76"/>
      <c r="F56" s="80">
        <f>'[9]Jahr'!AA56</f>
        <v>147.6912994905278</v>
      </c>
      <c r="G56" s="80">
        <f>'[9]Jahr'!AB56</f>
        <v>122.96423770147236</v>
      </c>
      <c r="H56" s="80">
        <f>'[9]Jahr'!AC56</f>
        <v>130.8</v>
      </c>
      <c r="I56" s="80">
        <f>('[9]Jahr'!N56+'[9]Jahr'!O56)/2</f>
        <v>123.33211885073618</v>
      </c>
      <c r="J56" s="80">
        <f>100*(F56-G56)/G56</f>
        <v>20.109149010533297</v>
      </c>
      <c r="K56" s="80">
        <f>100*(F56-H56)/H56</f>
        <v>12.913837530984544</v>
      </c>
      <c r="L56" s="81">
        <f>((('[9]Jahr'!N56+'[9]Jahr'!O56+'[9]Jahr'!P56)/3)-(('[9]Jahr'!A56+'[9]Jahr'!B56+'[9]Jahr'!C56)/3))/(('[9]Jahr'!A56+'[9]Jahr'!B56+'[9]Jahr'!C56)/3)*100</f>
        <v>1.3423336399183825</v>
      </c>
    </row>
    <row r="57" spans="1:11" ht="9.75" customHeight="1">
      <c r="A57" s="74"/>
      <c r="B57" s="74"/>
      <c r="C57" s="74"/>
      <c r="D57" s="74"/>
      <c r="E57" s="74"/>
      <c r="H57" s="84"/>
      <c r="I57" s="85"/>
      <c r="J57" s="86"/>
      <c r="K57" s="87"/>
    </row>
    <row r="58" spans="1:12" ht="11.25" customHeight="1">
      <c r="A58" s="538" t="s">
        <v>107</v>
      </c>
      <c r="B58" s="538"/>
      <c r="C58" s="538"/>
      <c r="D58" s="538"/>
      <c r="E58" s="538"/>
      <c r="F58" s="538"/>
      <c r="G58" s="538"/>
      <c r="H58" s="538"/>
      <c r="I58" s="538"/>
      <c r="J58" s="538"/>
      <c r="K58" s="538"/>
      <c r="L58" s="538"/>
    </row>
    <row r="59" spans="1:11" ht="9.75" customHeight="1">
      <c r="A59" s="74"/>
      <c r="B59" s="74"/>
      <c r="C59" s="74"/>
      <c r="D59" s="74"/>
      <c r="E59" s="74"/>
      <c r="F59" s="74"/>
      <c r="G59" s="74"/>
      <c r="H59" s="74"/>
      <c r="I59" s="74"/>
      <c r="J59" s="74"/>
      <c r="K59" s="74"/>
    </row>
    <row r="60" spans="1:12" ht="11.25" customHeight="1">
      <c r="A60" s="539" t="s">
        <v>206</v>
      </c>
      <c r="B60" s="539"/>
      <c r="C60" s="539"/>
      <c r="D60" s="539"/>
      <c r="E60" s="540"/>
      <c r="F60" s="80">
        <f>'[9]Jahr'!AA60</f>
        <v>173.8295532332617</v>
      </c>
      <c r="G60" s="80">
        <f>'[9]Jahr'!AB60</f>
        <v>144.7847311931856</v>
      </c>
      <c r="H60" s="80">
        <f>'[9]Jahr'!AC60</f>
        <v>138.6</v>
      </c>
      <c r="I60" s="80">
        <f>('[9]Jahr'!N60+'[9]Jahr'!O60)/2</f>
        <v>140.6423655965928</v>
      </c>
      <c r="J60" s="80">
        <f>100*(F60-G60)/G60</f>
        <v>20.06069410822176</v>
      </c>
      <c r="K60" s="80">
        <f>100*(F60-H60)/H60</f>
        <v>25.41814807594639</v>
      </c>
      <c r="L60" s="81">
        <f>((('[9]Jahr'!N60+'[9]Jahr'!O60+'[9]Jahr'!P60)/3)-(('[9]Jahr'!A60+'[9]Jahr'!B60+'[9]Jahr'!C60)/3))/(('[9]Jahr'!A60+'[9]Jahr'!B60+'[9]Jahr'!C60)/3)*100</f>
        <v>12.419960332932412</v>
      </c>
    </row>
    <row r="61" spans="1:12" ht="11.25" customHeight="1">
      <c r="A61" s="75"/>
      <c r="B61" s="75" t="s">
        <v>111</v>
      </c>
      <c r="C61" s="75"/>
      <c r="D61" s="75"/>
      <c r="E61" s="76"/>
      <c r="F61" s="80">
        <f>'[9]Jahr'!AA61</f>
        <v>180.5932522659847</v>
      </c>
      <c r="G61" s="80">
        <f>'[9]Jahr'!AB61</f>
        <v>154.60328288192716</v>
      </c>
      <c r="H61" s="80">
        <f>'[9]Jahr'!AC61</f>
        <v>143.9</v>
      </c>
      <c r="I61" s="80">
        <f>('[9]Jahr'!N61+'[9]Jahr'!O61)/2</f>
        <v>154.3516414409636</v>
      </c>
      <c r="J61" s="80">
        <f>100*(F61-G61)/G61</f>
        <v>16.810748710883754</v>
      </c>
      <c r="K61" s="80">
        <f>100*(F61-H61)/H61</f>
        <v>25.499132915903186</v>
      </c>
      <c r="L61" s="81">
        <f>((('[9]Jahr'!N61+'[9]Jahr'!O61+'[9]Jahr'!P61)/3)-(('[9]Jahr'!A61+'[9]Jahr'!B61+'[9]Jahr'!C61)/3))/(('[9]Jahr'!A61+'[9]Jahr'!B61+'[9]Jahr'!C61)/3)*100</f>
        <v>9.089963385211309</v>
      </c>
    </row>
    <row r="62" spans="1:12" ht="11.25" customHeight="1">
      <c r="A62" s="75"/>
      <c r="B62" s="75" t="s">
        <v>207</v>
      </c>
      <c r="C62" s="75"/>
      <c r="D62" s="75"/>
      <c r="E62" s="76"/>
      <c r="F62" s="80">
        <f>'[9]Jahr'!AA62</f>
        <v>178.90076847327379</v>
      </c>
      <c r="G62" s="80">
        <f>'[9]Jahr'!AB62</f>
        <v>146.96535618182105</v>
      </c>
      <c r="H62" s="80">
        <f>'[9]Jahr'!AC62</f>
        <v>142.2</v>
      </c>
      <c r="I62" s="80">
        <f>('[9]Jahr'!N62+'[9]Jahr'!O62)/2</f>
        <v>139.68267809091054</v>
      </c>
      <c r="J62" s="80">
        <f>100*(F62-G62)/G62</f>
        <v>21.729891398312414</v>
      </c>
      <c r="K62" s="80">
        <f>100*(F62-H62)/H62</f>
        <v>25.809260529728412</v>
      </c>
      <c r="L62" s="81">
        <f>((('[9]Jahr'!N62+'[9]Jahr'!O62+'[9]Jahr'!P62)/3)-(('[9]Jahr'!A62+'[9]Jahr'!B62+'[9]Jahr'!C62)/3))/(('[9]Jahr'!A62+'[9]Jahr'!B62+'[9]Jahr'!C62)/3)*100</f>
        <v>15.231499995119155</v>
      </c>
    </row>
    <row r="63" spans="1:12" ht="11.25" customHeight="1">
      <c r="A63" s="75"/>
      <c r="B63" s="75" t="s">
        <v>208</v>
      </c>
      <c r="C63" s="75"/>
      <c r="D63" s="75"/>
      <c r="E63" s="76"/>
      <c r="F63" s="80">
        <f>'[9]Jahr'!AA63</f>
        <v>104.23845700742346</v>
      </c>
      <c r="G63" s="80">
        <f>'[9]Jahr'!AB63</f>
        <v>75.46373490914532</v>
      </c>
      <c r="H63" s="80">
        <f>'[9]Jahr'!AC63</f>
        <v>81.8</v>
      </c>
      <c r="I63" s="80">
        <f>('[9]Jahr'!N63+'[9]Jahr'!O63)/2</f>
        <v>74.28186745457265</v>
      </c>
      <c r="J63" s="80">
        <f>100*(F63-G63)/G63</f>
        <v>38.13053002600722</v>
      </c>
      <c r="K63" s="80">
        <f>100*(F63-H63)/H63</f>
        <v>27.430876537192503</v>
      </c>
      <c r="L63" s="81">
        <f>((('[9]Jahr'!N63+'[9]Jahr'!O63+'[9]Jahr'!P63)/3)-(('[9]Jahr'!A63+'[9]Jahr'!B63+'[9]Jahr'!C63)/3))/(('[9]Jahr'!A63+'[9]Jahr'!B63+'[9]Jahr'!C63)/3)*100</f>
        <v>23.049007788367682</v>
      </c>
    </row>
    <row r="64" spans="1:12" ht="11.25" customHeight="1">
      <c r="A64" s="75"/>
      <c r="B64" s="75" t="s">
        <v>116</v>
      </c>
      <c r="C64" s="75"/>
      <c r="D64" s="75"/>
      <c r="E64" s="76"/>
      <c r="F64" s="80">
        <f>'[9]Jahr'!AA64</f>
        <v>170.1916148022936</v>
      </c>
      <c r="G64" s="80">
        <f>'[9]Jahr'!AB64</f>
        <v>159.39484213058114</v>
      </c>
      <c r="H64" s="80">
        <f>'[9]Jahr'!AC64</f>
        <v>156.9</v>
      </c>
      <c r="I64" s="80">
        <f>('[9]Jahr'!N64+'[9]Jahr'!O64)/2</f>
        <v>150.54742106529056</v>
      </c>
      <c r="J64" s="80">
        <f>100*(F64-G64)/G64</f>
        <v>6.7736022868716255</v>
      </c>
      <c r="K64" s="80">
        <f>100*(F64-H64)/H64</f>
        <v>8.471392480747987</v>
      </c>
      <c r="L64" s="81">
        <f>((('[9]Jahr'!N64+'[9]Jahr'!O64+'[9]Jahr'!P64)/3)-(('[9]Jahr'!A64+'[9]Jahr'!B64+'[9]Jahr'!C64)/3))/(('[9]Jahr'!A64+'[9]Jahr'!B64+'[9]Jahr'!C64)/3)*100</f>
        <v>-7.381166588869731</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Q328"/>
  <sheetViews>
    <sheetView workbookViewId="0" topLeftCell="A1">
      <selection activeCell="B61" sqref="B61"/>
    </sheetView>
  </sheetViews>
  <sheetFormatPr defaultColWidth="11.421875" defaultRowHeight="12.75"/>
  <cols>
    <col min="1" max="1" width="8.28125" style="164" customWidth="1"/>
    <col min="2" max="12" width="5.140625" style="164" customWidth="1"/>
    <col min="13" max="13" width="5.28125" style="164" customWidth="1"/>
    <col min="14" max="14" width="5.421875" style="164" bestFit="1" customWidth="1"/>
    <col min="15" max="15" width="6.28125" style="164" customWidth="1"/>
    <col min="16" max="16" width="6.7109375" style="164" customWidth="1"/>
    <col min="17" max="17" width="6.8515625" style="164" customWidth="1"/>
    <col min="18" max="16384" width="11.421875" style="164" customWidth="1"/>
  </cols>
  <sheetData>
    <row r="1" spans="1:17" ht="12.75">
      <c r="A1" s="482" t="s">
        <v>122</v>
      </c>
      <c r="B1" s="482"/>
      <c r="C1" s="482"/>
      <c r="D1" s="482"/>
      <c r="E1" s="482"/>
      <c r="F1" s="482"/>
      <c r="G1" s="482"/>
      <c r="H1" s="482"/>
      <c r="I1" s="482"/>
      <c r="J1" s="482"/>
      <c r="K1" s="482"/>
      <c r="L1" s="482"/>
      <c r="M1" s="482"/>
      <c r="N1" s="482"/>
      <c r="O1" s="482"/>
      <c r="P1" s="482"/>
      <c r="Q1" s="482"/>
    </row>
    <row r="2" spans="1:16" ht="12.75">
      <c r="A2" s="165"/>
      <c r="B2" s="166"/>
      <c r="C2" s="166"/>
      <c r="D2" s="166"/>
      <c r="E2" s="166"/>
      <c r="F2" s="166"/>
      <c r="G2" s="166"/>
      <c r="H2" s="166"/>
      <c r="I2" s="166"/>
      <c r="J2" s="166"/>
      <c r="K2" s="166"/>
      <c r="L2" s="166"/>
      <c r="M2" s="166"/>
      <c r="N2" s="167"/>
      <c r="O2" s="167"/>
      <c r="P2" s="167"/>
    </row>
    <row r="3" spans="1:17" ht="12.75">
      <c r="A3" s="490" t="s">
        <v>123</v>
      </c>
      <c r="B3" s="490"/>
      <c r="C3" s="490"/>
      <c r="D3" s="490"/>
      <c r="E3" s="490"/>
      <c r="F3" s="490"/>
      <c r="G3" s="490"/>
      <c r="H3" s="490"/>
      <c r="I3" s="490"/>
      <c r="J3" s="490"/>
      <c r="K3" s="490"/>
      <c r="L3" s="490"/>
      <c r="M3" s="490"/>
      <c r="N3" s="490"/>
      <c r="O3" s="490"/>
      <c r="P3" s="490"/>
      <c r="Q3" s="490"/>
    </row>
    <row r="4" spans="1:17" ht="12.75" customHeight="1">
      <c r="A4" s="482" t="s">
        <v>84</v>
      </c>
      <c r="B4" s="482"/>
      <c r="C4" s="482"/>
      <c r="D4" s="482"/>
      <c r="E4" s="482"/>
      <c r="F4" s="482"/>
      <c r="G4" s="482"/>
      <c r="H4" s="482"/>
      <c r="I4" s="482"/>
      <c r="J4" s="482"/>
      <c r="K4" s="482"/>
      <c r="L4" s="482"/>
      <c r="M4" s="482"/>
      <c r="N4" s="482"/>
      <c r="O4" s="482"/>
      <c r="P4" s="482"/>
      <c r="Q4" s="482"/>
    </row>
    <row r="5" spans="1:16" ht="12.75" customHeight="1">
      <c r="A5" s="215"/>
      <c r="B5" s="169"/>
      <c r="C5" s="170"/>
      <c r="D5" s="170"/>
      <c r="E5" s="170"/>
      <c r="F5" s="170"/>
      <c r="G5" s="170"/>
      <c r="H5" s="170"/>
      <c r="I5" s="170"/>
      <c r="J5" s="170"/>
      <c r="K5" s="170"/>
      <c r="L5" s="170"/>
      <c r="M5" s="170"/>
      <c r="N5" s="171"/>
      <c r="O5" s="171"/>
      <c r="P5" s="171"/>
    </row>
    <row r="6" spans="1:16" ht="12.75" customHeight="1">
      <c r="A6" s="169"/>
      <c r="B6" s="169"/>
      <c r="C6" s="170"/>
      <c r="D6" s="170"/>
      <c r="E6" s="170"/>
      <c r="F6" s="170"/>
      <c r="G6" s="170"/>
      <c r="H6" s="170"/>
      <c r="I6" s="170"/>
      <c r="J6" s="170"/>
      <c r="K6" s="170"/>
      <c r="L6" s="170"/>
      <c r="M6" s="170"/>
      <c r="N6" s="171"/>
      <c r="O6" s="171"/>
      <c r="P6" s="171"/>
    </row>
    <row r="7" spans="1:16" ht="12.75" customHeight="1">
      <c r="A7" s="169"/>
      <c r="B7" s="169"/>
      <c r="C7" s="170"/>
      <c r="D7" s="170"/>
      <c r="E7" s="170"/>
      <c r="F7" s="170"/>
      <c r="G7" s="170"/>
      <c r="H7" s="170"/>
      <c r="I7" s="170"/>
      <c r="J7" s="170"/>
      <c r="K7" s="170"/>
      <c r="L7" s="170"/>
      <c r="M7" s="170"/>
      <c r="N7" s="172"/>
      <c r="O7" s="171"/>
      <c r="P7" s="171"/>
    </row>
    <row r="8" spans="1:17" ht="12.75">
      <c r="A8" s="173"/>
      <c r="B8" s="174"/>
      <c r="C8" s="175"/>
      <c r="D8" s="175"/>
      <c r="E8" s="175"/>
      <c r="F8" s="175"/>
      <c r="G8" s="175"/>
      <c r="H8" s="175"/>
      <c r="I8" s="175"/>
      <c r="J8" s="175"/>
      <c r="K8" s="175"/>
      <c r="L8" s="175"/>
      <c r="M8" s="175"/>
      <c r="N8" s="176"/>
      <c r="O8" s="484" t="s">
        <v>85</v>
      </c>
      <c r="P8" s="485"/>
      <c r="Q8" s="485"/>
    </row>
    <row r="9" spans="1:17" ht="12.75">
      <c r="A9" s="177"/>
      <c r="B9" s="178"/>
      <c r="C9" s="179"/>
      <c r="D9" s="179"/>
      <c r="E9" s="179"/>
      <c r="F9" s="179"/>
      <c r="G9" s="179"/>
      <c r="H9" s="179"/>
      <c r="I9" s="179"/>
      <c r="J9" s="179"/>
      <c r="K9" s="179"/>
      <c r="L9" s="179"/>
      <c r="M9" s="179"/>
      <c r="N9" s="180"/>
      <c r="O9" s="181" t="s">
        <v>90</v>
      </c>
      <c r="P9" s="182"/>
      <c r="Q9" s="183" t="s">
        <v>199</v>
      </c>
    </row>
    <row r="10" spans="1:17" ht="12.75">
      <c r="A10" s="184" t="s">
        <v>86</v>
      </c>
      <c r="B10" s="178" t="s">
        <v>87</v>
      </c>
      <c r="C10" s="179" t="s">
        <v>88</v>
      </c>
      <c r="D10" s="179" t="s">
        <v>89</v>
      </c>
      <c r="E10" s="179" t="s">
        <v>90</v>
      </c>
      <c r="F10" s="179" t="s">
        <v>91</v>
      </c>
      <c r="G10" s="179" t="s">
        <v>92</v>
      </c>
      <c r="H10" s="179" t="s">
        <v>93</v>
      </c>
      <c r="I10" s="179" t="s">
        <v>94</v>
      </c>
      <c r="J10" s="179" t="s">
        <v>95</v>
      </c>
      <c r="K10" s="179" t="s">
        <v>96</v>
      </c>
      <c r="L10" s="179" t="s">
        <v>97</v>
      </c>
      <c r="M10" s="179" t="s">
        <v>98</v>
      </c>
      <c r="N10" s="185" t="s">
        <v>99</v>
      </c>
      <c r="O10" s="486" t="s">
        <v>100</v>
      </c>
      <c r="P10" s="487"/>
      <c r="Q10" s="487"/>
    </row>
    <row r="11" spans="1:17" ht="12.75">
      <c r="A11" s="177"/>
      <c r="B11" s="178"/>
      <c r="C11" s="179"/>
      <c r="D11" s="179"/>
      <c r="E11" s="179"/>
      <c r="F11" s="179"/>
      <c r="G11" s="179"/>
      <c r="H11" s="179"/>
      <c r="I11" s="179"/>
      <c r="J11" s="179"/>
      <c r="K11" s="179"/>
      <c r="L11" s="179"/>
      <c r="M11" s="179"/>
      <c r="N11" s="180"/>
      <c r="O11" s="185" t="s">
        <v>101</v>
      </c>
      <c r="P11" s="186" t="s">
        <v>102</v>
      </c>
      <c r="Q11" s="187" t="s">
        <v>102</v>
      </c>
    </row>
    <row r="12" spans="1:17" ht="12.75">
      <c r="A12" s="188"/>
      <c r="B12" s="189"/>
      <c r="C12" s="190"/>
      <c r="D12" s="190"/>
      <c r="E12" s="190"/>
      <c r="F12" s="190"/>
      <c r="G12" s="190"/>
      <c r="H12" s="190"/>
      <c r="I12" s="190"/>
      <c r="J12" s="190"/>
      <c r="K12" s="190"/>
      <c r="L12" s="190"/>
      <c r="M12" s="190"/>
      <c r="N12" s="191"/>
      <c r="O12" s="192" t="s">
        <v>103</v>
      </c>
      <c r="P12" s="193" t="s">
        <v>104</v>
      </c>
      <c r="Q12" s="194" t="s">
        <v>143</v>
      </c>
    </row>
    <row r="13" spans="1:16" ht="12.75">
      <c r="A13" s="195"/>
      <c r="B13" s="196"/>
      <c r="C13" s="196"/>
      <c r="D13" s="196"/>
      <c r="E13" s="196"/>
      <c r="F13" s="196"/>
      <c r="G13" s="196"/>
      <c r="H13" s="196"/>
      <c r="I13" s="196"/>
      <c r="J13" s="196"/>
      <c r="K13" s="196"/>
      <c r="L13" s="196"/>
      <c r="M13" s="196"/>
      <c r="N13" s="197"/>
      <c r="O13" s="198"/>
      <c r="P13" s="186"/>
    </row>
    <row r="14" spans="1:16" ht="12.75">
      <c r="A14" s="195"/>
      <c r="B14" s="200"/>
      <c r="C14" s="200"/>
      <c r="D14" s="200"/>
      <c r="E14" s="200"/>
      <c r="F14" s="200"/>
      <c r="G14" s="200"/>
      <c r="H14" s="200"/>
      <c r="I14" s="200"/>
      <c r="J14" s="200"/>
      <c r="K14" s="200"/>
      <c r="L14" s="200"/>
      <c r="M14" s="200"/>
      <c r="N14" s="200"/>
      <c r="O14" s="198"/>
      <c r="P14" s="186"/>
    </row>
    <row r="15" spans="1:16" ht="12.75">
      <c r="A15" s="199"/>
      <c r="B15" s="200"/>
      <c r="C15" s="200"/>
      <c r="D15" s="200"/>
      <c r="E15" s="200"/>
      <c r="F15" s="200"/>
      <c r="G15" s="200"/>
      <c r="H15" s="200"/>
      <c r="I15" s="200"/>
      <c r="J15" s="200"/>
      <c r="K15" s="200"/>
      <c r="L15" s="200"/>
      <c r="M15" s="200"/>
      <c r="N15" s="200"/>
      <c r="O15" s="202"/>
      <c r="P15" s="203"/>
    </row>
    <row r="16" spans="1:17" ht="12.75">
      <c r="A16" s="483" t="s">
        <v>124</v>
      </c>
      <c r="B16" s="483"/>
      <c r="C16" s="483"/>
      <c r="D16" s="483"/>
      <c r="E16" s="483"/>
      <c r="F16" s="483"/>
      <c r="G16" s="483"/>
      <c r="H16" s="483"/>
      <c r="I16" s="483"/>
      <c r="J16" s="483"/>
      <c r="K16" s="483"/>
      <c r="L16" s="483"/>
      <c r="M16" s="483"/>
      <c r="N16" s="483"/>
      <c r="O16" s="483"/>
      <c r="P16" s="483"/>
      <c r="Q16" s="483"/>
    </row>
    <row r="17" spans="1:16" ht="12.75">
      <c r="A17" s="204"/>
      <c r="B17" s="205"/>
      <c r="C17" s="205"/>
      <c r="D17" s="205"/>
      <c r="E17" s="205"/>
      <c r="F17" s="205"/>
      <c r="G17" s="205"/>
      <c r="H17" s="205"/>
      <c r="I17" s="205"/>
      <c r="J17" s="205"/>
      <c r="K17" s="205"/>
      <c r="L17" s="205"/>
      <c r="M17" s="205"/>
      <c r="N17" s="205"/>
      <c r="O17" s="205"/>
      <c r="P17" s="205"/>
    </row>
    <row r="18" spans="1:16" s="208" customFormat="1" ht="11.25" customHeight="1">
      <c r="A18" s="206"/>
      <c r="B18" s="200"/>
      <c r="C18" s="200"/>
      <c r="D18" s="200"/>
      <c r="E18" s="200"/>
      <c r="F18" s="200"/>
      <c r="G18" s="200"/>
      <c r="H18" s="200"/>
      <c r="I18" s="200"/>
      <c r="J18" s="200"/>
      <c r="K18" s="200"/>
      <c r="L18" s="200"/>
      <c r="M18" s="200"/>
      <c r="N18" s="200"/>
      <c r="O18" s="214"/>
      <c r="P18" s="214"/>
    </row>
    <row r="19" spans="1:16" s="208" customFormat="1" ht="11.25" customHeight="1">
      <c r="A19" s="16" t="s">
        <v>105</v>
      </c>
      <c r="B19" s="200">
        <v>80.07604333993638</v>
      </c>
      <c r="C19" s="200">
        <v>94.00809702107948</v>
      </c>
      <c r="D19" s="200">
        <v>105.3525860985249</v>
      </c>
      <c r="E19" s="200">
        <v>93.47179001249025</v>
      </c>
      <c r="F19" s="200">
        <v>104.43160079440472</v>
      </c>
      <c r="G19" s="200">
        <v>96.38206639107244</v>
      </c>
      <c r="H19" s="200">
        <v>94.56698698347688</v>
      </c>
      <c r="I19" s="200">
        <v>99.83527897118843</v>
      </c>
      <c r="J19" s="200">
        <v>106.56892403549605</v>
      </c>
      <c r="K19" s="200">
        <v>108.66748420306234</v>
      </c>
      <c r="L19" s="200">
        <v>119.3411479547106</v>
      </c>
      <c r="M19" s="200">
        <v>97.29799420641183</v>
      </c>
      <c r="N19" s="200">
        <f>(B19+C19+D19+E19+F19+G19+H19+I19+J19+K19+L19+M19)/12</f>
        <v>100.00000000098787</v>
      </c>
      <c r="O19" s="227"/>
      <c r="P19" s="227"/>
    </row>
    <row r="20" spans="1:17" s="208" customFormat="1" ht="11.25" customHeight="1">
      <c r="A20" s="17">
        <v>2001</v>
      </c>
      <c r="B20" s="200">
        <v>96.27441913007245</v>
      </c>
      <c r="C20" s="200">
        <v>98.60892014952016</v>
      </c>
      <c r="D20" s="200">
        <v>112.86122867584025</v>
      </c>
      <c r="E20" s="200">
        <v>96.6592181710049</v>
      </c>
      <c r="F20" s="200">
        <v>106.6662860293808</v>
      </c>
      <c r="G20" s="200">
        <v>100.77195012943754</v>
      </c>
      <c r="H20" s="200">
        <v>96.04601442662367</v>
      </c>
      <c r="I20" s="200">
        <v>104.20213649706602</v>
      </c>
      <c r="J20" s="200">
        <v>105.13037947536093</v>
      </c>
      <c r="K20" s="200">
        <v>107.13657564933732</v>
      </c>
      <c r="L20" s="200">
        <v>116.8788318929329</v>
      </c>
      <c r="M20" s="200">
        <v>92.13440831516634</v>
      </c>
      <c r="N20" s="200">
        <f>(B20+C20+D20+E20+F20+G20+H20+I20+J20+K20+L20+M20)/12</f>
        <v>102.78086404514526</v>
      </c>
      <c r="O20" s="209">
        <f>100*(E20-D20)/D20</f>
        <v>-14.35569211404807</v>
      </c>
      <c r="P20" s="209">
        <f>100*(E20-E19)/E19</f>
        <v>3.4100429210660526</v>
      </c>
      <c r="Q20" s="207">
        <f>(((B20+C20+D20+E20)/4)-((B19+C19+D19+E19)/4))/((B19+C19+D19+E19)/4)*100</f>
        <v>8.44584348793465</v>
      </c>
    </row>
    <row r="21" spans="1:17" s="208" customFormat="1" ht="11.25" customHeight="1">
      <c r="A21" s="18">
        <v>2002</v>
      </c>
      <c r="B21" s="200">
        <v>94.82543850667693</v>
      </c>
      <c r="C21" s="200">
        <v>97.78684731456372</v>
      </c>
      <c r="D21" s="200">
        <v>109.97343370719754</v>
      </c>
      <c r="E21" s="200">
        <v>109.73638191913066</v>
      </c>
      <c r="F21" s="200">
        <v>100.52981469943909</v>
      </c>
      <c r="G21" s="200">
        <v>105.28453958912145</v>
      </c>
      <c r="H21" s="200">
        <v>100.26944367238089</v>
      </c>
      <c r="I21" s="200">
        <v>105.9461658689476</v>
      </c>
      <c r="J21" s="200">
        <v>116.19561838875818</v>
      </c>
      <c r="K21" s="200">
        <v>117.38603082561518</v>
      </c>
      <c r="L21" s="200">
        <v>118.99718143447802</v>
      </c>
      <c r="M21" s="200">
        <v>97.56550749480877</v>
      </c>
      <c r="N21" s="200">
        <f>(B21+C21+D21+E21+F21+G21+H21+I21+J21+K21+L21+M21)/12</f>
        <v>106.2080336184265</v>
      </c>
      <c r="O21" s="209">
        <f>100*(E21-D21)/D21</f>
        <v>-0.21555368426344224</v>
      </c>
      <c r="P21" s="209">
        <f>100*(E21-E20)/E20</f>
        <v>13.529142895600783</v>
      </c>
      <c r="Q21" s="207">
        <f>(((B21+C21+D21+E21)/4)-((B20+C20+D20+E20)/4))/((B20+C20+D20+E20)/4)*100</f>
        <v>1.958022054386856</v>
      </c>
    </row>
    <row r="22" spans="1:17" s="208" customFormat="1" ht="11.25" customHeight="1">
      <c r="A22" s="18">
        <v>2003</v>
      </c>
      <c r="B22" s="200">
        <v>101.9</v>
      </c>
      <c r="C22" s="200">
        <v>102.8</v>
      </c>
      <c r="D22" s="200">
        <v>117.7</v>
      </c>
      <c r="E22" s="200">
        <v>110.3</v>
      </c>
      <c r="F22" s="200">
        <v>106.5</v>
      </c>
      <c r="G22" s="200">
        <v>113.9</v>
      </c>
      <c r="H22" s="200">
        <v>112.9</v>
      </c>
      <c r="I22" s="200">
        <v>105.8</v>
      </c>
      <c r="J22" s="200">
        <v>128.5</v>
      </c>
      <c r="K22" s="200">
        <v>129.7</v>
      </c>
      <c r="L22" s="200">
        <v>128.8</v>
      </c>
      <c r="M22" s="200">
        <v>111.4</v>
      </c>
      <c r="N22" s="200">
        <f>(B22+C22+D22+E22+F22+G22+H22+I22+J22+K22+L22+M22)/12</f>
        <v>114.18333333333334</v>
      </c>
      <c r="O22" s="209">
        <f>100*(E22-D22)/D22</f>
        <v>-6.287170773152086</v>
      </c>
      <c r="P22" s="209">
        <f>100*(E22-E21)/E21</f>
        <v>0.5136109565601372</v>
      </c>
      <c r="Q22" s="207">
        <f>(((B22+C22+D22+E22)/4)-((B21+C21+D21+E21)/4))/((B21+C21+D21+E21)/4)*100</f>
        <v>4.942228049597385</v>
      </c>
    </row>
    <row r="23" spans="1:17" s="208" customFormat="1" ht="11.25" customHeight="1">
      <c r="A23" s="18">
        <v>2004</v>
      </c>
      <c r="B23" s="200">
        <f>IF('[1]UMS_W_V'!AB42&lt;&gt;0,'[1]UMS_W_V'!AB42," ")</f>
        <v>105.5</v>
      </c>
      <c r="C23" s="200">
        <f>IF('[1]UMS_W_V'!AC42&lt;&gt;0,'[1]UMS_W_V'!AC42," ")</f>
        <v>109.85208584936326</v>
      </c>
      <c r="D23" s="200">
        <f>IF('[1]UMS_W_V'!AD42&lt;&gt;0,'[1]UMS_W_V'!AD42," ")</f>
        <v>131.77037461375247</v>
      </c>
      <c r="E23" s="200">
        <f>IF('[1]UMS_W_V'!AE42&lt;&gt;0,'[1]UMS_W_V'!AE42," ")</f>
        <v>120.84154383766423</v>
      </c>
      <c r="F23" s="200" t="str">
        <f>IF('[1]UMS_W_V'!AF42&lt;&gt;0,'[1]UMS_W_V'!AF42," ")</f>
        <v> </v>
      </c>
      <c r="G23" s="200" t="str">
        <f>IF('[1]UMS_W_V'!AG42&lt;&gt;0,'[1]UMS_W_V'!AG42," ")</f>
        <v> </v>
      </c>
      <c r="H23" s="200" t="str">
        <f>IF('[1]UMS_W_V'!AH42&lt;&gt;0,'[1]UMS_W_V'!AH42," ")</f>
        <v> </v>
      </c>
      <c r="I23" s="200" t="str">
        <f>IF('[1]UMS_W_V'!AI42&lt;&gt;0,'[1]UMS_W_V'!AI42," ")</f>
        <v> </v>
      </c>
      <c r="J23" s="200" t="str">
        <f>IF('[1]UMS_W_V'!AJ42&lt;&gt;0,'[1]UMS_W_V'!AJ42," ")</f>
        <v> </v>
      </c>
      <c r="K23" s="200" t="str">
        <f>IF('[1]UMS_W_V'!AK42&lt;&gt;0,'[1]UMS_W_V'!AK42," ")</f>
        <v> </v>
      </c>
      <c r="L23" s="200" t="str">
        <f>IF('[1]UMS_W_V'!AL42&lt;&gt;0,'[1]UMS_W_V'!AL42," ")</f>
        <v> </v>
      </c>
      <c r="M23" s="200" t="str">
        <f>IF('[1]UMS_W_V'!AM42&lt;&gt;0,'[1]UMS_W_V'!AM42," ")</f>
        <v> </v>
      </c>
      <c r="N23" s="200">
        <f>(B23+C23+D23+E23)/4</f>
        <v>116.991001075195</v>
      </c>
      <c r="O23" s="209">
        <f>100*(E23-D23)/D23</f>
        <v>-8.29384511360995</v>
      </c>
      <c r="P23" s="209">
        <f>100*(E23-E22)/E22</f>
        <v>9.557156697791692</v>
      </c>
      <c r="Q23" s="207">
        <f>(((B23+C23+D23+E23)/4)-((B22+C22+D22+E22)/4))/((B22+C22+D22+E22)/4)*100</f>
        <v>8.149758331587709</v>
      </c>
    </row>
    <row r="24" spans="1:16" s="208" customFormat="1" ht="11.25" customHeight="1">
      <c r="A24" s="19"/>
      <c r="B24" s="200"/>
      <c r="C24" s="200"/>
      <c r="D24" s="200"/>
      <c r="E24" s="200"/>
      <c r="F24" s="200"/>
      <c r="G24" s="200"/>
      <c r="H24" s="200"/>
      <c r="I24" s="200"/>
      <c r="J24" s="200"/>
      <c r="K24" s="200"/>
      <c r="L24" s="200"/>
      <c r="M24" s="200"/>
      <c r="N24" s="200"/>
      <c r="O24" s="209"/>
      <c r="P24" s="209"/>
    </row>
    <row r="25" spans="1:16" s="208" customFormat="1" ht="11.25" customHeight="1">
      <c r="A25" s="20" t="s">
        <v>106</v>
      </c>
      <c r="B25" s="200">
        <v>79.83766257794638</v>
      </c>
      <c r="C25" s="200">
        <v>93.55777838804542</v>
      </c>
      <c r="D25" s="200">
        <v>106.57907225121326</v>
      </c>
      <c r="E25" s="200">
        <v>95.1730060873762</v>
      </c>
      <c r="F25" s="200">
        <v>104.86458885282741</v>
      </c>
      <c r="G25" s="200">
        <v>94.81714986829903</v>
      </c>
      <c r="H25" s="200">
        <v>94.85998389760091</v>
      </c>
      <c r="I25" s="200">
        <v>101.86808979303935</v>
      </c>
      <c r="J25" s="200">
        <v>107.16671611916789</v>
      </c>
      <c r="K25" s="200">
        <v>108.76789659288882</v>
      </c>
      <c r="L25" s="200">
        <v>117.06665667110272</v>
      </c>
      <c r="M25" s="200">
        <v>95.44139889739984</v>
      </c>
      <c r="N25" s="200">
        <f>(B25+C25+D25+E25+F25+G25+H25+I25+J25+K25+L25+M25)/12</f>
        <v>99.99999999974227</v>
      </c>
      <c r="O25" s="209"/>
      <c r="P25" s="209"/>
    </row>
    <row r="26" spans="1:17" s="208" customFormat="1" ht="11.25" customHeight="1">
      <c r="A26" s="17">
        <v>2001</v>
      </c>
      <c r="B26" s="200">
        <v>94.56325411908483</v>
      </c>
      <c r="C26" s="200">
        <v>97.13560335299084</v>
      </c>
      <c r="D26" s="200">
        <v>109.68318353647861</v>
      </c>
      <c r="E26" s="200">
        <v>96.83303979058829</v>
      </c>
      <c r="F26" s="200">
        <v>105.66434286143827</v>
      </c>
      <c r="G26" s="200">
        <v>99.24998503104644</v>
      </c>
      <c r="H26" s="200">
        <v>95.91593301949814</v>
      </c>
      <c r="I26" s="200">
        <v>107.58430759221889</v>
      </c>
      <c r="J26" s="200">
        <v>104.90686548856489</v>
      </c>
      <c r="K26" s="200">
        <v>109.94117798848015</v>
      </c>
      <c r="L26" s="200">
        <v>113.67252581749692</v>
      </c>
      <c r="M26" s="200">
        <v>90.41122048217728</v>
      </c>
      <c r="N26" s="200">
        <f>(B26+C26+D26+E26+F26+G26+H26+I26+J26+K26+L26+M26)/12</f>
        <v>102.13011992333863</v>
      </c>
      <c r="O26" s="209">
        <f>100*(E26-D26)/D26</f>
        <v>-11.715691805769477</v>
      </c>
      <c r="P26" s="209">
        <f>100*(E26-E25)/E25</f>
        <v>1.7442274563525437</v>
      </c>
      <c r="Q26" s="207">
        <f>(((B26+C26+D26+E26)/4)-((B25+C25+D25+E25)/4))/((B25+C25+D25+E25)/4)*100</f>
        <v>6.14893083588082</v>
      </c>
    </row>
    <row r="27" spans="1:17" s="208" customFormat="1" ht="11.25" customHeight="1">
      <c r="A27" s="18">
        <v>2002</v>
      </c>
      <c r="B27" s="200">
        <v>92.93295717710787</v>
      </c>
      <c r="C27" s="200">
        <v>94.3689163189844</v>
      </c>
      <c r="D27" s="200">
        <v>104.71842541794591</v>
      </c>
      <c r="E27" s="200">
        <v>102.4401623706086</v>
      </c>
      <c r="F27" s="200">
        <v>95.27547186557581</v>
      </c>
      <c r="G27" s="200">
        <v>99.43412728340569</v>
      </c>
      <c r="H27" s="200">
        <v>98.86959586398973</v>
      </c>
      <c r="I27" s="200">
        <v>105.71233232949</v>
      </c>
      <c r="J27" s="200">
        <v>111.91683519909196</v>
      </c>
      <c r="K27" s="200">
        <v>112.71844877469191</v>
      </c>
      <c r="L27" s="200">
        <v>112.28013181219565</v>
      </c>
      <c r="M27" s="200">
        <v>94.69698394319214</v>
      </c>
      <c r="N27" s="200">
        <f>(B27+C27+D27+E27+F27+G27+H27+I27+J27+K27+L27+M27)/12</f>
        <v>102.11369902968998</v>
      </c>
      <c r="O27" s="209">
        <f>100*(E27-D27)/D27</f>
        <v>-2.175608579143964</v>
      </c>
      <c r="P27" s="209">
        <f>100*(E27-E26)/E26</f>
        <v>5.790505587913292</v>
      </c>
      <c r="Q27" s="207">
        <f>(((B27+C27+D27+E27)/4)-((B26+C26+D26+E26)/4))/((B26+C26+D26+E26)/4)*100</f>
        <v>-0.9428622107834257</v>
      </c>
    </row>
    <row r="28" spans="1:17" s="208" customFormat="1" ht="11.25" customHeight="1">
      <c r="A28" s="18">
        <v>2003</v>
      </c>
      <c r="B28" s="200">
        <v>96.7</v>
      </c>
      <c r="C28" s="200">
        <v>96.3</v>
      </c>
      <c r="D28" s="200">
        <v>111</v>
      </c>
      <c r="E28" s="200">
        <v>106.9</v>
      </c>
      <c r="F28" s="200">
        <v>104.8</v>
      </c>
      <c r="G28" s="200">
        <v>111.1</v>
      </c>
      <c r="H28" s="200">
        <v>108.4</v>
      </c>
      <c r="I28" s="200">
        <v>102.3</v>
      </c>
      <c r="J28" s="200">
        <v>121.6</v>
      </c>
      <c r="K28" s="200">
        <v>120.7</v>
      </c>
      <c r="L28" s="200">
        <v>117.7</v>
      </c>
      <c r="M28" s="200">
        <v>106</v>
      </c>
      <c r="N28" s="200">
        <f>(B28+C28+D28+E28+F28+G28+H28+I28+J28+K28+L28+M28)/12</f>
        <v>108.625</v>
      </c>
      <c r="O28" s="209">
        <f>100*(E28-D28)/D28</f>
        <v>-3.6936936936936884</v>
      </c>
      <c r="P28" s="209">
        <f>100*(E28-E27)/E27</f>
        <v>4.35360265562307</v>
      </c>
      <c r="Q28" s="207">
        <f>(((B28+C28+D28+E28)/4)-((B27+C27+D27+E27)/4))/((B27+C27+D27+E27)/4)*100</f>
        <v>4.167601148620635</v>
      </c>
    </row>
    <row r="29" spans="1:17" s="208" customFormat="1" ht="11.25" customHeight="1">
      <c r="A29" s="18">
        <v>2004</v>
      </c>
      <c r="B29" s="200">
        <f>IF('[1]UMS_W_V'!B42&lt;&gt;0,'[1]UMS_W_V'!B42," ")</f>
        <v>100.1</v>
      </c>
      <c r="C29" s="200">
        <f>IF('[1]UMS_W_V'!C42&lt;&gt;0,'[1]UMS_W_V'!C42," ")</f>
        <v>102.3229281175442</v>
      </c>
      <c r="D29" s="200">
        <f>IF('[1]UMS_W_V'!D42&lt;&gt;0,'[1]UMS_W_V'!D42," ")</f>
        <v>122.47031057905598</v>
      </c>
      <c r="E29" s="200">
        <f>IF('[1]UMS_W_V'!E42&lt;&gt;0,'[1]UMS_W_V'!E42," ")</f>
        <v>113.39502775996412</v>
      </c>
      <c r="F29" s="200" t="str">
        <f>IF('[1]UMS_W_V'!F42&lt;&gt;0,'[1]UMS_W_V'!F42," ")</f>
        <v> </v>
      </c>
      <c r="G29" s="200" t="str">
        <f>IF('[1]UMS_W_V'!G42&lt;&gt;0,'[1]UMS_W_V'!G42," ")</f>
        <v> </v>
      </c>
      <c r="H29" s="200" t="str">
        <f>IF('[1]UMS_W_V'!H42&lt;&gt;0,'[1]UMS_W_V'!H42," ")</f>
        <v> </v>
      </c>
      <c r="I29" s="200" t="str">
        <f>IF('[1]UMS_W_V'!I42&lt;&gt;0,'[1]UMS_W_V'!I42," ")</f>
        <v> </v>
      </c>
      <c r="J29" s="200" t="str">
        <f>IF('[1]UMS_W_V'!J42&lt;&gt;0,'[1]UMS_W_V'!J42," ")</f>
        <v> </v>
      </c>
      <c r="K29" s="200" t="str">
        <f>IF('[1]UMS_W_V'!K42&lt;&gt;0,'[1]UMS_W_V'!K42," ")</f>
        <v> </v>
      </c>
      <c r="L29" s="200" t="str">
        <f>IF('[1]UMS_W_V'!L42&lt;&gt;0,'[1]UMS_W_V'!L42," ")</f>
        <v> </v>
      </c>
      <c r="M29" s="200" t="str">
        <f>IF('[1]UMS_W_V'!M42&lt;&gt;0,'[1]UMS_W_V'!M42," ")</f>
        <v> </v>
      </c>
      <c r="N29" s="200">
        <f>(B29+C29+D29+E29)/4</f>
        <v>109.57206661414108</v>
      </c>
      <c r="O29" s="209">
        <f>100*(E29-D29)/D29</f>
        <v>-7.410190091118986</v>
      </c>
      <c r="P29" s="209">
        <f>100*(E29-E28)/E28</f>
        <v>6.075797717459416</v>
      </c>
      <c r="Q29" s="207">
        <f>(((B29+C29+D29+E29)/4)-((B28+C28+D28+E28)/4))/((B28+C28+D28+E28)/4)*100</f>
        <v>6.665433549906143</v>
      </c>
    </row>
    <row r="30" spans="1:16" s="208" customFormat="1" ht="11.25" customHeight="1">
      <c r="A30" s="19"/>
      <c r="B30" s="200"/>
      <c r="C30" s="200"/>
      <c r="D30" s="200"/>
      <c r="E30" s="200"/>
      <c r="F30" s="200"/>
      <c r="G30" s="200"/>
      <c r="H30" s="200"/>
      <c r="I30" s="200"/>
      <c r="J30" s="200"/>
      <c r="K30" s="200"/>
      <c r="L30" s="200"/>
      <c r="M30" s="200"/>
      <c r="N30" s="200"/>
      <c r="O30" s="209"/>
      <c r="P30" s="209"/>
    </row>
    <row r="31" spans="1:16" s="208" customFormat="1" ht="11.25" customHeight="1">
      <c r="A31" s="20" t="s">
        <v>107</v>
      </c>
      <c r="B31" s="200">
        <v>80.91366464937283</v>
      </c>
      <c r="C31" s="200">
        <v>95.59042472619271</v>
      </c>
      <c r="D31" s="200">
        <v>101.0429642244512</v>
      </c>
      <c r="E31" s="200">
        <v>87.49406414247976</v>
      </c>
      <c r="F31" s="200">
        <v>102.91016917471141</v>
      </c>
      <c r="G31" s="200">
        <v>101.88086345631353</v>
      </c>
      <c r="H31" s="200">
        <v>93.53745565644516</v>
      </c>
      <c r="I31" s="200">
        <v>92.69239687847333</v>
      </c>
      <c r="J31" s="200">
        <v>104.4684047273563</v>
      </c>
      <c r="K31" s="200">
        <v>108.31465556358704</v>
      </c>
      <c r="L31" s="200">
        <v>127.33324581781307</v>
      </c>
      <c r="M31" s="200">
        <v>103.82169095950955</v>
      </c>
      <c r="N31" s="200"/>
      <c r="O31" s="209"/>
      <c r="P31" s="209"/>
    </row>
    <row r="32" spans="1:17" s="208" customFormat="1" ht="11.25" customHeight="1">
      <c r="A32" s="17">
        <v>2001</v>
      </c>
      <c r="B32" s="200">
        <v>102.2871035159011</v>
      </c>
      <c r="C32" s="200">
        <v>103.78585448316018</v>
      </c>
      <c r="D32" s="200">
        <v>124.0282302639055</v>
      </c>
      <c r="E32" s="200">
        <v>96.04844449074382</v>
      </c>
      <c r="F32" s="200">
        <v>110.18690969594975</v>
      </c>
      <c r="G32" s="200">
        <v>106.11982466065926</v>
      </c>
      <c r="H32" s="200">
        <v>96.50309391889672</v>
      </c>
      <c r="I32" s="200">
        <v>92.31787797128896</v>
      </c>
      <c r="J32" s="200">
        <v>105.91576197104244</v>
      </c>
      <c r="K32" s="200">
        <v>97.2817757803239</v>
      </c>
      <c r="L32" s="200">
        <v>128.1451366385948</v>
      </c>
      <c r="M32" s="200">
        <v>98.18933844249804</v>
      </c>
      <c r="N32" s="200">
        <f>(B32+C32+D32+E32+F32+G32+H32+I32+J32+K32+L32+M32)/12</f>
        <v>105.06744598608036</v>
      </c>
      <c r="O32" s="209">
        <f>100*(E32-D32)/D32</f>
        <v>-22.55920745916207</v>
      </c>
      <c r="P32" s="209">
        <f>100*(E32-E31)/E31</f>
        <v>9.777097946134582</v>
      </c>
      <c r="Q32" s="207">
        <f>(((B32+C32+D32+E32)/4)-((B31+C31+D31+E31)/4))/((B31+C31+D31+E31)/4)*100</f>
        <v>16.74017310409414</v>
      </c>
    </row>
    <row r="33" spans="1:17" s="208" customFormat="1" ht="11.25" customHeight="1">
      <c r="A33" s="18">
        <v>2002</v>
      </c>
      <c r="B33" s="200">
        <v>101.47523140751518</v>
      </c>
      <c r="C33" s="200">
        <v>109.79675881276138</v>
      </c>
      <c r="D33" s="200">
        <v>128.43845964479482</v>
      </c>
      <c r="E33" s="200">
        <v>135.3738073637135</v>
      </c>
      <c r="F33" s="200">
        <v>118.99250236339134</v>
      </c>
      <c r="G33" s="200">
        <v>125.84169364694056</v>
      </c>
      <c r="H33" s="200">
        <v>105.18822298548905</v>
      </c>
      <c r="I33" s="200">
        <v>106.7678091651531</v>
      </c>
      <c r="J33" s="200">
        <v>131.23038869157716</v>
      </c>
      <c r="K33" s="200">
        <v>133.78696092593094</v>
      </c>
      <c r="L33" s="200">
        <v>142.59952203621165</v>
      </c>
      <c r="M33" s="200">
        <v>107.64491343544924</v>
      </c>
      <c r="N33" s="200">
        <f>(B33+C33+D33+E33+F33+G33+H33+I33+J33+K33+L33+M33)/12</f>
        <v>120.59468920657734</v>
      </c>
      <c r="O33" s="209">
        <f>100*(E33-D33)/D33</f>
        <v>5.399743766858344</v>
      </c>
      <c r="P33" s="209">
        <f>100*(E33-E32)/E32</f>
        <v>40.943258458245474</v>
      </c>
      <c r="Q33" s="207">
        <f>(((B33+C33+D33+E33)/4)-((B32+C32+D32+E32)/4))/((B32+C32+D32+E32)/4)*100</f>
        <v>11.482967651260575</v>
      </c>
    </row>
    <row r="34" spans="1:17" s="208" customFormat="1" ht="11.25" customHeight="1">
      <c r="A34" s="18">
        <v>2003</v>
      </c>
      <c r="B34" s="200">
        <v>120.3</v>
      </c>
      <c r="C34" s="200">
        <v>125.3</v>
      </c>
      <c r="D34" s="200">
        <v>141.3</v>
      </c>
      <c r="E34" s="200">
        <v>122.4</v>
      </c>
      <c r="F34" s="200">
        <v>112.7</v>
      </c>
      <c r="G34" s="200">
        <v>123.9</v>
      </c>
      <c r="H34" s="200">
        <v>128.4</v>
      </c>
      <c r="I34" s="200">
        <v>117.8</v>
      </c>
      <c r="J34" s="200">
        <v>152.5</v>
      </c>
      <c r="K34" s="200">
        <v>161.1</v>
      </c>
      <c r="L34" s="200">
        <v>167.8</v>
      </c>
      <c r="M34" s="200">
        <v>130.2</v>
      </c>
      <c r="N34" s="200">
        <f>(B34+C34+D34+E34+F34+G34+H34+I34+J34+K34+L34+M34)/12</f>
        <v>133.64166666666665</v>
      </c>
      <c r="O34" s="209">
        <f>100*(E34-D34)/D34</f>
        <v>-13.37579617834395</v>
      </c>
      <c r="P34" s="209">
        <f>100*(E34-E33)/E33</f>
        <v>-9.583690978607342</v>
      </c>
      <c r="Q34" s="207">
        <f>(((B34+C34+D34+E34)/4)-((B33+C33+D33+E33)/4))/((B33+C33+D33+E33)/4)*100</f>
        <v>7.202036744134406</v>
      </c>
    </row>
    <row r="35" spans="1:17" s="208" customFormat="1" ht="11.25" customHeight="1">
      <c r="A35" s="18">
        <v>2004</v>
      </c>
      <c r="B35" s="200">
        <f>IF('[1]UMS_W_V'!O42&lt;&gt;0,'[1]UMS_W_V'!O42," ")</f>
        <v>124.3</v>
      </c>
      <c r="C35" s="200">
        <f>IF('[1]UMS_W_V'!P42&lt;&gt;0,'[1]UMS_W_V'!P42," ")</f>
        <v>136.3080084991854</v>
      </c>
      <c r="D35" s="200">
        <f>IF('[1]UMS_W_V'!Q42&lt;&gt;0,'[1]UMS_W_V'!Q42," ")</f>
        <v>164.44890035411228</v>
      </c>
      <c r="E35" s="200">
        <f>IF('[1]UMS_W_V'!R42&lt;&gt;0,'[1]UMS_W_V'!R42," ")</f>
        <v>147.00708059126674</v>
      </c>
      <c r="F35" s="200" t="str">
        <f>IF('[1]UMS_W_V'!S42&lt;&gt;0,'[1]UMS_W_V'!S42," ")</f>
        <v> </v>
      </c>
      <c r="G35" s="200" t="str">
        <f>IF('[1]UMS_W_V'!T42&lt;&gt;0,'[1]UMS_W_V'!T42," ")</f>
        <v> </v>
      </c>
      <c r="H35" s="200" t="str">
        <f>IF('[1]UMS_W_V'!U42&lt;&gt;0,'[1]UMS_W_V'!U42," ")</f>
        <v> </v>
      </c>
      <c r="I35" s="200" t="str">
        <f>IF('[1]UMS_W_V'!V42&lt;&gt;0,'[1]UMS_W_V'!V42," ")</f>
        <v> </v>
      </c>
      <c r="J35" s="200" t="str">
        <f>IF('[1]UMS_W_V'!W42&lt;&gt;0,'[1]UMS_W_V'!W42," ")</f>
        <v> </v>
      </c>
      <c r="K35" s="200" t="str">
        <f>IF('[1]UMS_W_V'!X42&lt;&gt;0,'[1]UMS_W_V'!X42," ")</f>
        <v> </v>
      </c>
      <c r="L35" s="200" t="str">
        <f>IF('[1]UMS_W_V'!Y42&lt;&gt;0,'[1]UMS_W_V'!Y42," ")</f>
        <v> </v>
      </c>
      <c r="M35" s="200" t="str">
        <f>IF('[1]UMS_W_V'!Z42&lt;&gt;0,'[1]UMS_W_V'!Z42," ")</f>
        <v> </v>
      </c>
      <c r="N35" s="200">
        <f>(B35+C35+D35+E35)/4</f>
        <v>143.0159973611411</v>
      </c>
      <c r="O35" s="209">
        <f>100*(E35-D35)/D35</f>
        <v>-10.606224623750961</v>
      </c>
      <c r="P35" s="209">
        <f>100*(E35-E34)/E34</f>
        <v>20.103824012472824</v>
      </c>
      <c r="Q35" s="207">
        <f>(((B35+C35+D35+E35)/4)-((B34+C34+D34+E34)/4))/((B34+C34+D34+E34)/4)*100</f>
        <v>12.323579313678474</v>
      </c>
    </row>
    <row r="36" spans="1:16" s="208" customFormat="1" ht="11.25" customHeight="1">
      <c r="A36" s="213"/>
      <c r="B36" s="219"/>
      <c r="C36" s="218"/>
      <c r="D36" s="218"/>
      <c r="E36" s="218"/>
      <c r="F36" s="218"/>
      <c r="G36" s="218"/>
      <c r="H36" s="218"/>
      <c r="I36" s="218"/>
      <c r="J36" s="218"/>
      <c r="K36" s="218"/>
      <c r="L36" s="218"/>
      <c r="M36" s="218"/>
      <c r="N36" s="219"/>
      <c r="O36" s="209"/>
      <c r="P36" s="209"/>
    </row>
    <row r="37" spans="1:16" s="208" customFormat="1" ht="11.25" customHeight="1">
      <c r="A37" s="213"/>
      <c r="B37" s="219"/>
      <c r="C37" s="218"/>
      <c r="D37" s="218"/>
      <c r="E37" s="218"/>
      <c r="F37" s="218"/>
      <c r="G37" s="218"/>
      <c r="H37" s="218"/>
      <c r="I37" s="218"/>
      <c r="J37" s="218"/>
      <c r="K37" s="218"/>
      <c r="L37" s="218"/>
      <c r="M37" s="218"/>
      <c r="N37" s="219"/>
      <c r="O37" s="209"/>
      <c r="P37" s="209"/>
    </row>
    <row r="38" spans="1:16" s="208" customFormat="1" ht="11.25" customHeight="1">
      <c r="A38" s="213"/>
      <c r="B38" s="219"/>
      <c r="C38" s="218"/>
      <c r="D38" s="218"/>
      <c r="E38" s="218"/>
      <c r="F38" s="218"/>
      <c r="G38" s="218"/>
      <c r="H38" s="218"/>
      <c r="I38" s="218"/>
      <c r="J38" s="218"/>
      <c r="K38" s="218"/>
      <c r="L38" s="218" t="s">
        <v>50</v>
      </c>
      <c r="M38" s="218"/>
      <c r="N38" s="219"/>
      <c r="O38" s="209"/>
      <c r="P38" s="209"/>
    </row>
    <row r="39" spans="1:17" s="208" customFormat="1" ht="12.75" customHeight="1">
      <c r="A39" s="483" t="s">
        <v>15</v>
      </c>
      <c r="B39" s="483"/>
      <c r="C39" s="483"/>
      <c r="D39" s="483"/>
      <c r="E39" s="483"/>
      <c r="F39" s="483"/>
      <c r="G39" s="483"/>
      <c r="H39" s="483"/>
      <c r="I39" s="483"/>
      <c r="J39" s="483"/>
      <c r="K39" s="483"/>
      <c r="L39" s="483"/>
      <c r="M39" s="483"/>
      <c r="N39" s="483"/>
      <c r="O39" s="483"/>
      <c r="P39" s="483"/>
      <c r="Q39" s="483"/>
    </row>
    <row r="40" spans="1:16" s="208" customFormat="1" ht="11.25" customHeight="1">
      <c r="A40" s="228"/>
      <c r="B40" s="229"/>
      <c r="C40" s="229"/>
      <c r="D40" s="229"/>
      <c r="E40" s="230"/>
      <c r="F40" s="230"/>
      <c r="G40" s="230"/>
      <c r="H40" s="230"/>
      <c r="I40" s="230"/>
      <c r="J40" s="230"/>
      <c r="K40" s="230"/>
      <c r="L40" s="230"/>
      <c r="M40" s="230"/>
      <c r="N40" s="231"/>
      <c r="O40" s="209"/>
      <c r="P40" s="209"/>
    </row>
    <row r="41" spans="1:16" ht="11.25" customHeight="1">
      <c r="A41" s="206"/>
      <c r="B41" s="200"/>
      <c r="C41" s="200"/>
      <c r="D41" s="200"/>
      <c r="E41" s="200"/>
      <c r="F41" s="200"/>
      <c r="G41" s="200"/>
      <c r="H41" s="200"/>
      <c r="I41" s="200"/>
      <c r="J41" s="200"/>
      <c r="K41" s="200"/>
      <c r="L41" s="200"/>
      <c r="M41" s="200"/>
      <c r="N41" s="200"/>
      <c r="O41" s="209"/>
      <c r="P41" s="209"/>
    </row>
    <row r="42" spans="1:16" ht="11.25" customHeight="1">
      <c r="A42" s="16" t="s">
        <v>105</v>
      </c>
      <c r="B42" s="200">
        <v>79.30746764798897</v>
      </c>
      <c r="C42" s="200">
        <v>93.39864247400878</v>
      </c>
      <c r="D42" s="200">
        <v>104.6216385651223</v>
      </c>
      <c r="E42" s="200">
        <v>93.11220797748958</v>
      </c>
      <c r="F42" s="200">
        <v>104.27897705560278</v>
      </c>
      <c r="G42" s="200">
        <v>96.35877246678496</v>
      </c>
      <c r="H42" s="200">
        <v>94.75482596992431</v>
      </c>
      <c r="I42" s="200">
        <v>99.98502162394529</v>
      </c>
      <c r="J42" s="200">
        <v>107.0095756449987</v>
      </c>
      <c r="K42" s="200">
        <v>109.18307259840347</v>
      </c>
      <c r="L42" s="200">
        <v>120.0681696168507</v>
      </c>
      <c r="M42" s="200">
        <v>97.92162832638748</v>
      </c>
      <c r="N42" s="200">
        <f>(B42+C42+D42+E42+F42+G42+H42+I42+J42+K42+L42+M42)/12</f>
        <v>99.99999999729226</v>
      </c>
      <c r="O42" s="209"/>
      <c r="P42" s="209"/>
    </row>
    <row r="43" spans="1:17" s="208" customFormat="1" ht="11.25" customHeight="1">
      <c r="A43" s="17">
        <v>2001</v>
      </c>
      <c r="B43" s="200">
        <v>97.10457546974337</v>
      </c>
      <c r="C43" s="200">
        <v>99.47311468615275</v>
      </c>
      <c r="D43" s="200">
        <v>114.13472685656427</v>
      </c>
      <c r="E43" s="200">
        <v>97.96867452451698</v>
      </c>
      <c r="F43" s="200">
        <v>108.1282247231372</v>
      </c>
      <c r="G43" s="200">
        <v>102.26366588812348</v>
      </c>
      <c r="H43" s="200">
        <v>97.37207693932591</v>
      </c>
      <c r="I43" s="200">
        <v>105.58877967016282</v>
      </c>
      <c r="J43" s="200">
        <v>106.32410462131101</v>
      </c>
      <c r="K43" s="200">
        <v>108.2749036002878</v>
      </c>
      <c r="L43" s="200">
        <v>117.79337012046662</v>
      </c>
      <c r="M43" s="200">
        <v>92.82372488739998</v>
      </c>
      <c r="N43" s="200">
        <f>(B43+C43+D43+E43+F43+G43+H43+I43+J43+K43+L43+M43)/12</f>
        <v>103.93749516559933</v>
      </c>
      <c r="O43" s="209">
        <f>100*(E43-D43)/D43</f>
        <v>-14.164008428708586</v>
      </c>
      <c r="P43" s="209">
        <f>100*(E43-E42)/E42</f>
        <v>5.215714085742107</v>
      </c>
      <c r="Q43" s="207">
        <f>(((B43+C43+D43+E43)/4)-((B42+C42+D42+E42)/4))/((B42+C42+D42+E42)/4)*100</f>
        <v>10.323166868035962</v>
      </c>
    </row>
    <row r="44" spans="1:17" s="208" customFormat="1" ht="11.25" customHeight="1">
      <c r="A44" s="18">
        <v>2002</v>
      </c>
      <c r="B44" s="200">
        <v>95.97635582498589</v>
      </c>
      <c r="C44" s="200">
        <v>98.7825948435412</v>
      </c>
      <c r="D44" s="200">
        <v>111.203259000285</v>
      </c>
      <c r="E44" s="200">
        <v>110.92836906916126</v>
      </c>
      <c r="F44" s="200">
        <v>101.67769676115539</v>
      </c>
      <c r="G44" s="200">
        <v>106.52782410162436</v>
      </c>
      <c r="H44" s="200">
        <v>101.36565434700992</v>
      </c>
      <c r="I44" s="200">
        <v>107.06917878294861</v>
      </c>
      <c r="J44" s="200">
        <v>117.09334088264916</v>
      </c>
      <c r="K44" s="200">
        <v>117.9015877017095</v>
      </c>
      <c r="L44" s="200">
        <v>119.40421538460748</v>
      </c>
      <c r="M44" s="200">
        <v>98.15955871159532</v>
      </c>
      <c r="N44" s="200">
        <f>(B44+C44+D44+E44+F44+G44+H44+I44+J44+K44+L44+M44)/12</f>
        <v>107.17413628427273</v>
      </c>
      <c r="O44" s="209">
        <f>100*(E44-D44)/D44</f>
        <v>-0.24719593076227517</v>
      </c>
      <c r="P44" s="209">
        <f>100*(E44-E43)/E43</f>
        <v>13.228406536623165</v>
      </c>
      <c r="Q44" s="207">
        <f>(((B44+C44+D44+E44)/4)-((B43+C43+D43+E43)/4))/((B43+C43+D43+E43)/4)*100</f>
        <v>2.0087758819772</v>
      </c>
    </row>
    <row r="45" spans="1:17" s="208" customFormat="1" ht="11.25" customHeight="1">
      <c r="A45" s="18">
        <v>2003</v>
      </c>
      <c r="B45" s="200">
        <v>102.6</v>
      </c>
      <c r="C45" s="200">
        <v>103.5</v>
      </c>
      <c r="D45" s="200">
        <v>118.3</v>
      </c>
      <c r="E45" s="200">
        <v>111.3652049711779</v>
      </c>
      <c r="F45" s="200">
        <v>107.5</v>
      </c>
      <c r="G45" s="200">
        <v>115</v>
      </c>
      <c r="H45" s="200">
        <v>113.7</v>
      </c>
      <c r="I45" s="200">
        <v>106.2</v>
      </c>
      <c r="J45" s="200">
        <v>128.7</v>
      </c>
      <c r="K45" s="200">
        <v>128.7</v>
      </c>
      <c r="L45" s="200">
        <v>127.5</v>
      </c>
      <c r="M45" s="200">
        <v>111.2</v>
      </c>
      <c r="N45" s="200">
        <f>(B45+C45+D45+E45+F45+G45+H45+I45+J45+K45+L45+M45)/12</f>
        <v>114.52210041426484</v>
      </c>
      <c r="O45" s="209">
        <f>100*(E45-D45)/D45</f>
        <v>-5.862041444481906</v>
      </c>
      <c r="P45" s="209">
        <f>100*(E45-E44)/E44</f>
        <v>0.3937999861372544</v>
      </c>
      <c r="Q45" s="207">
        <f>(((B45+C45+D45+E45)/4)-((B44+C44+D44+E44)/4))/((B44+C44+D44+E44)/4)*100</f>
        <v>4.527477279611957</v>
      </c>
    </row>
    <row r="46" spans="1:17" s="208" customFormat="1" ht="11.25" customHeight="1">
      <c r="A46" s="18">
        <v>2004</v>
      </c>
      <c r="B46" s="200">
        <f>IF('[1]UMS_W_V'!AB5&lt;&gt;0,'[1]UMS_W_V'!AB5," ")</f>
        <v>105.4</v>
      </c>
      <c r="C46" s="200">
        <f>IF('[1]UMS_W_V'!AC5&lt;&gt;0,'[1]UMS_W_V'!AC5," ")</f>
        <v>109.67906152687598</v>
      </c>
      <c r="D46" s="200">
        <f>IF('[1]UMS_W_V'!AD5&lt;&gt;0,'[1]UMS_W_V'!AD5," ")</f>
        <v>131.07706749708422</v>
      </c>
      <c r="E46" s="200">
        <f>IF('[1]UMS_W_V'!AE5&lt;&gt;0,'[1]UMS_W_V'!AE5," ")</f>
        <v>121.14356192067095</v>
      </c>
      <c r="F46" s="200" t="str">
        <f>IF('[1]UMS_W_V'!AF5&lt;&gt;0,'[1]UMS_W_V'!AF5," ")</f>
        <v> </v>
      </c>
      <c r="G46" s="200" t="str">
        <f>IF('[1]UMS_W_V'!AG5&lt;&gt;0,'[1]UMS_W_V'!AG5," ")</f>
        <v> </v>
      </c>
      <c r="H46" s="200" t="str">
        <f>IF('[1]UMS_W_V'!AH5&lt;&gt;0,'[1]UMS_W_V'!AH5," ")</f>
        <v> </v>
      </c>
      <c r="I46" s="200" t="str">
        <f>IF('[1]UMS_W_V'!AI5&lt;&gt;0,'[1]UMS_W_V'!AI5," ")</f>
        <v> </v>
      </c>
      <c r="J46" s="200" t="str">
        <f>IF('[1]UMS_W_V'!AJ5&lt;&gt;0,'[1]UMS_W_V'!AJ5," ")</f>
        <v> </v>
      </c>
      <c r="K46" s="200" t="str">
        <f>IF('[1]UMS_W_V'!AK5&lt;&gt;0,'[1]UMS_W_V'!AK5," ")</f>
        <v> </v>
      </c>
      <c r="L46" s="200" t="str">
        <f>IF('[1]UMS_W_V'!AL5&lt;&gt;0,'[1]UMS_W_V'!AL5," ")</f>
        <v> </v>
      </c>
      <c r="M46" s="200" t="str">
        <f>IF('[1]UMS_W_V'!AM5&lt;&gt;0,'[1]UMS_W_V'!AM5," ")</f>
        <v> </v>
      </c>
      <c r="N46" s="200">
        <f>(B46+C46+D46+E46)/4</f>
        <v>116.82492273615779</v>
      </c>
      <c r="O46" s="209">
        <f>100*(E46-D46)/D46</f>
        <v>-7.578370317625725</v>
      </c>
      <c r="P46" s="209">
        <f>100*(E46-E45)/E45</f>
        <v>8.780441747513285</v>
      </c>
      <c r="Q46" s="207">
        <f>(((B46+C46+D46+E46)/4)-((B45+C45+D45+E45)/4))/((B45+C45+D45+E45)/4)*100</f>
        <v>7.236577315882534</v>
      </c>
    </row>
    <row r="47" spans="1:16" s="208" customFormat="1" ht="11.25" customHeight="1">
      <c r="A47" s="19"/>
      <c r="B47" s="200"/>
      <c r="C47" s="200"/>
      <c r="D47" s="200"/>
      <c r="E47" s="200"/>
      <c r="F47" s="200"/>
      <c r="G47" s="200"/>
      <c r="H47" s="200"/>
      <c r="I47" s="200"/>
      <c r="J47" s="200"/>
      <c r="K47" s="200"/>
      <c r="L47" s="200"/>
      <c r="M47" s="200"/>
      <c r="N47" s="200"/>
      <c r="O47" s="209"/>
      <c r="P47" s="209"/>
    </row>
    <row r="48" spans="1:16" s="208" customFormat="1" ht="11.25" customHeight="1">
      <c r="A48" s="20" t="s">
        <v>106</v>
      </c>
      <c r="B48" s="200">
        <v>79.19868298942573</v>
      </c>
      <c r="C48" s="200">
        <v>93.0987793583268</v>
      </c>
      <c r="D48" s="200">
        <v>105.91797042521871</v>
      </c>
      <c r="E48" s="200">
        <v>94.81912088420705</v>
      </c>
      <c r="F48" s="200">
        <v>104.70503986148394</v>
      </c>
      <c r="G48" s="200">
        <v>94.83721037055565</v>
      </c>
      <c r="H48" s="200">
        <v>95.04790389566519</v>
      </c>
      <c r="I48" s="200">
        <v>101.99617541875202</v>
      </c>
      <c r="J48" s="200">
        <v>107.5238312634132</v>
      </c>
      <c r="K48" s="200">
        <v>109.12249982769076</v>
      </c>
      <c r="L48" s="200">
        <v>117.6642422501965</v>
      </c>
      <c r="M48" s="200">
        <v>96.0685434727819</v>
      </c>
      <c r="N48" s="200">
        <f>(B48+C48+D48+E48+F48+G48+H48+I48+J48+K48+L48+M48)/12</f>
        <v>100.00000000147645</v>
      </c>
      <c r="O48" s="209"/>
      <c r="P48" s="209"/>
    </row>
    <row r="49" spans="1:17" s="208" customFormat="1" ht="11.25" customHeight="1">
      <c r="A49" s="17">
        <v>2001</v>
      </c>
      <c r="B49" s="200">
        <v>95.48367265092203</v>
      </c>
      <c r="C49" s="200">
        <v>98.03602058431834</v>
      </c>
      <c r="D49" s="200">
        <v>111.03408300387838</v>
      </c>
      <c r="E49" s="200">
        <v>98.30594191226638</v>
      </c>
      <c r="F49" s="200">
        <v>107.32196492143741</v>
      </c>
      <c r="G49" s="200">
        <v>100.90449484303106</v>
      </c>
      <c r="H49" s="200">
        <v>97.34252544992586</v>
      </c>
      <c r="I49" s="200">
        <v>109.17849924800065</v>
      </c>
      <c r="J49" s="200">
        <v>106.29728202693467</v>
      </c>
      <c r="K49" s="200">
        <v>111.33704838968217</v>
      </c>
      <c r="L49" s="200">
        <v>114.89437360169833</v>
      </c>
      <c r="M49" s="200">
        <v>91.41890464605967</v>
      </c>
      <c r="N49" s="200">
        <f>(B49+C49+D49+E49+F49+G49+H49+I49+J49+K49+L49+M49)/12</f>
        <v>103.46290093984625</v>
      </c>
      <c r="O49" s="209">
        <f>100*(E49-D49)/D49</f>
        <v>-11.463273931093223</v>
      </c>
      <c r="P49" s="209">
        <f>100*(E49-E48)/E48</f>
        <v>3.677339544539149</v>
      </c>
      <c r="Q49" s="207">
        <f>(((B49+C49+D49+E49)/4)-((B48+C48+D48+E48)/4))/((B48+C48+D48+E48)/4)*100</f>
        <v>7.995281992460248</v>
      </c>
    </row>
    <row r="50" spans="1:17" s="208" customFormat="1" ht="11.25" customHeight="1">
      <c r="A50" s="18">
        <v>2002</v>
      </c>
      <c r="B50" s="200">
        <v>94.40456022512768</v>
      </c>
      <c r="C50" s="200">
        <v>95.76762479455557</v>
      </c>
      <c r="D50" s="200">
        <v>106.25590628262975</v>
      </c>
      <c r="E50" s="200">
        <v>103.92578070962215</v>
      </c>
      <c r="F50" s="200">
        <v>96.73490819916451</v>
      </c>
      <c r="G50" s="200">
        <v>100.85438964215061</v>
      </c>
      <c r="H50" s="200">
        <v>100.26940796240844</v>
      </c>
      <c r="I50" s="200">
        <v>107.13128566316303</v>
      </c>
      <c r="J50" s="200">
        <v>113.23754163029263</v>
      </c>
      <c r="K50" s="200">
        <v>113.93459801229918</v>
      </c>
      <c r="L50" s="200">
        <v>113.37948984534276</v>
      </c>
      <c r="M50" s="200">
        <v>95.79639784346102</v>
      </c>
      <c r="N50" s="200">
        <f>(B50+C50+D50+E50+F50+G50+H50+I50+J50+K50+L50+M50)/12</f>
        <v>103.47432423418475</v>
      </c>
      <c r="O50" s="209">
        <f>100*(E50-D50)/D50</f>
        <v>-2.1929374606336824</v>
      </c>
      <c r="P50" s="209">
        <f>100*(E50-E49)/E49</f>
        <v>5.716682723381281</v>
      </c>
      <c r="Q50" s="207">
        <f>(((B50+C50+D50+E50)/4)-((B49+C49+D49+E49)/4))/((B49+C49+D49+E49)/4)*100</f>
        <v>-0.6220145689791609</v>
      </c>
    </row>
    <row r="51" spans="1:17" s="208" customFormat="1" ht="11.25" customHeight="1">
      <c r="A51" s="18">
        <v>2003</v>
      </c>
      <c r="B51" s="200">
        <v>97.8</v>
      </c>
      <c r="C51" s="200">
        <v>97.3</v>
      </c>
      <c r="D51" s="200">
        <v>111.8</v>
      </c>
      <c r="E51" s="200">
        <v>108.11830151484185</v>
      </c>
      <c r="F51" s="200">
        <v>106</v>
      </c>
      <c r="G51" s="200">
        <v>112.4</v>
      </c>
      <c r="H51" s="200">
        <v>109.6</v>
      </c>
      <c r="I51" s="200">
        <v>103.4</v>
      </c>
      <c r="J51" s="200">
        <v>122.5</v>
      </c>
      <c r="K51" s="200">
        <v>120.8</v>
      </c>
      <c r="L51" s="200">
        <v>117.6</v>
      </c>
      <c r="M51" s="200">
        <v>106.6</v>
      </c>
      <c r="N51" s="200">
        <f>(B51+C51+D51+E51+F51+G51+H51+I51+J51+K51+L51+M51)/12</f>
        <v>109.49319179290347</v>
      </c>
      <c r="O51" s="209">
        <f>100*(E51-D51)/D51</f>
        <v>-3.293111346295305</v>
      </c>
      <c r="P51" s="209">
        <f>100*(E51-E50)/E50</f>
        <v>4.034148963416475</v>
      </c>
      <c r="Q51" s="207">
        <f>(((B51+C51+D51+E51)/4)-((B50+C50+D50+E50)/4))/((B50+C50+D50+E50)/4)*100</f>
        <v>3.6628669105189924</v>
      </c>
    </row>
    <row r="52" spans="1:17" s="208" customFormat="1" ht="11.25" customHeight="1">
      <c r="A52" s="18">
        <v>2004</v>
      </c>
      <c r="B52" s="200">
        <f>IF('[1]UMS_W_V'!B5&lt;&gt;0,'[1]UMS_W_V'!B5," ")</f>
        <v>100.5</v>
      </c>
      <c r="C52" s="200">
        <f>IF('[1]UMS_W_V'!C5&lt;&gt;0,'[1]UMS_W_V'!C5," ")</f>
        <v>102.82420389750709</v>
      </c>
      <c r="D52" s="200">
        <f>IF('[1]UMS_W_V'!D5&lt;&gt;0,'[1]UMS_W_V'!D5," ")</f>
        <v>122.38998136157977</v>
      </c>
      <c r="E52" s="200">
        <f>IF('[1]UMS_W_V'!E5&lt;&gt;0,'[1]UMS_W_V'!E5," ")</f>
        <v>114.12215031656501</v>
      </c>
      <c r="F52" s="200" t="str">
        <f>IF('[1]UMS_W_V'!F5&lt;&gt;0,'[1]UMS_W_V'!F5," ")</f>
        <v> </v>
      </c>
      <c r="G52" s="200" t="str">
        <f>IF('[1]UMS_W_V'!G5&lt;&gt;0,'[1]UMS_W_V'!G5," ")</f>
        <v> </v>
      </c>
      <c r="H52" s="200" t="str">
        <f>IF('[1]UMS_W_V'!H5&lt;&gt;0,'[1]UMS_W_V'!H5," ")</f>
        <v> </v>
      </c>
      <c r="I52" s="200" t="str">
        <f>IF('[1]UMS_W_V'!I5&lt;&gt;0,'[1]UMS_W_V'!I5," ")</f>
        <v> </v>
      </c>
      <c r="J52" s="200" t="str">
        <f>IF('[1]UMS_W_V'!J5&lt;&gt;0,'[1]UMS_W_V'!J5," ")</f>
        <v> </v>
      </c>
      <c r="K52" s="200" t="str">
        <f>IF('[1]UMS_W_V'!K5&lt;&gt;0,'[1]UMS_W_V'!K5," ")</f>
        <v> </v>
      </c>
      <c r="L52" s="200" t="str">
        <f>IF('[1]UMS_W_V'!L5&lt;&gt;0,'[1]UMS_W_V'!L5," ")</f>
        <v> </v>
      </c>
      <c r="M52" s="200" t="str">
        <f>IF('[1]UMS_W_V'!M5&lt;&gt;0,'[1]UMS_W_V'!M5," ")</f>
        <v> </v>
      </c>
      <c r="N52" s="200">
        <f>(B52+C52+D52+E52)/4</f>
        <v>109.95908389391298</v>
      </c>
      <c r="O52" s="209">
        <f>100*(E52-D52)/D52</f>
        <v>-6.755316859301498</v>
      </c>
      <c r="P52" s="209">
        <f>100*(E52-E51)/E51</f>
        <v>5.553036551262315</v>
      </c>
      <c r="Q52" s="207">
        <f>(((B52+C52+D52+E52)/4)-((B51+C51+D51+E51)/4))/((B51+C51+D51+E51)/4)*100</f>
        <v>5.9799854537071635</v>
      </c>
    </row>
    <row r="53" spans="1:16" s="208" customFormat="1" ht="11.25" customHeight="1">
      <c r="A53" s="19"/>
      <c r="B53" s="200"/>
      <c r="C53" s="200"/>
      <c r="D53" s="200"/>
      <c r="E53" s="200"/>
      <c r="F53" s="200"/>
      <c r="G53" s="200"/>
      <c r="H53" s="200"/>
      <c r="I53" s="200"/>
      <c r="J53" s="200"/>
      <c r="K53" s="200"/>
      <c r="L53" s="200"/>
      <c r="M53" s="200"/>
      <c r="N53" s="200"/>
      <c r="O53" s="209"/>
      <c r="P53" s="209"/>
    </row>
    <row r="54" spans="1:16" s="208" customFormat="1" ht="11.25" customHeight="1">
      <c r="A54" s="20" t="s">
        <v>107</v>
      </c>
      <c r="B54" s="200">
        <v>79.68974117704431</v>
      </c>
      <c r="C54" s="200">
        <v>94.4523731225355</v>
      </c>
      <c r="D54" s="200">
        <v>100.06627810038158</v>
      </c>
      <c r="E54" s="200">
        <v>87.11404977231535</v>
      </c>
      <c r="F54" s="200">
        <v>102.78177583457362</v>
      </c>
      <c r="G54" s="200">
        <v>101.70560076468702</v>
      </c>
      <c r="H54" s="200">
        <v>93.7249387788527</v>
      </c>
      <c r="I54" s="200">
        <v>92.91774912753405</v>
      </c>
      <c r="J54" s="200">
        <v>105.2024614572671</v>
      </c>
      <c r="K54" s="200">
        <v>109.39592768758462</v>
      </c>
      <c r="L54" s="200">
        <v>128.51566373652273</v>
      </c>
      <c r="M54" s="200">
        <v>104.43344046502997</v>
      </c>
      <c r="N54" s="200"/>
      <c r="O54" s="209"/>
      <c r="P54" s="209"/>
    </row>
    <row r="55" spans="1:17" s="208" customFormat="1" ht="11.25" customHeight="1">
      <c r="A55" s="17">
        <v>2001</v>
      </c>
      <c r="B55" s="200">
        <v>102.80049092377598</v>
      </c>
      <c r="C55" s="200">
        <v>104.52311917297692</v>
      </c>
      <c r="D55" s="200">
        <v>125.03050975627106</v>
      </c>
      <c r="E55" s="200">
        <v>96.78350384896342</v>
      </c>
      <c r="F55" s="200">
        <v>110.96145298950397</v>
      </c>
      <c r="G55" s="200">
        <v>107.03984572881926</v>
      </c>
      <c r="H55" s="200">
        <v>97.4759220393104</v>
      </c>
      <c r="I55" s="200">
        <v>92.97436572714098</v>
      </c>
      <c r="J55" s="200">
        <v>106.41836027997608</v>
      </c>
      <c r="K55" s="200">
        <v>97.51440794690542</v>
      </c>
      <c r="L55" s="200">
        <v>127.98055646075592</v>
      </c>
      <c r="M55" s="200">
        <v>97.76031777415753</v>
      </c>
      <c r="N55" s="200">
        <f>(B55+C55+D55+E55+F55+G55+H55+I55+J55+K55+L55+M55)/12</f>
        <v>105.60523772071309</v>
      </c>
      <c r="O55" s="209">
        <f>100*(E55-D55)/D55</f>
        <v>-22.592090492449486</v>
      </c>
      <c r="P55" s="209">
        <f>100*(E55-E54)/E54</f>
        <v>11.099764161946924</v>
      </c>
      <c r="Q55" s="207">
        <f>(((B55+C55+D55+E55)/4)-((B54+C54+D54+E54)/4))/((B54+C54+D54+E54)/4)*100</f>
        <v>18.76860488432566</v>
      </c>
    </row>
    <row r="56" spans="1:17" s="208" customFormat="1" ht="11.25" customHeight="1">
      <c r="A56" s="18">
        <v>2002</v>
      </c>
      <c r="B56" s="200">
        <v>101.49970660482725</v>
      </c>
      <c r="C56" s="200">
        <v>109.37731666786723</v>
      </c>
      <c r="D56" s="200">
        <v>128.58844854742148</v>
      </c>
      <c r="E56" s="200">
        <v>135.53573645415048</v>
      </c>
      <c r="F56" s="200">
        <v>119.04684768623727</v>
      </c>
      <c r="G56" s="200">
        <v>126.4644930779494</v>
      </c>
      <c r="H56" s="200">
        <v>105.21790672279738</v>
      </c>
      <c r="I56" s="200">
        <v>106.85093281545468</v>
      </c>
      <c r="J56" s="200">
        <v>130.64276917547465</v>
      </c>
      <c r="K56" s="200">
        <v>131.84174350734907</v>
      </c>
      <c r="L56" s="200">
        <v>140.57533485632172</v>
      </c>
      <c r="M56" s="200">
        <v>106.4637977684941</v>
      </c>
      <c r="N56" s="200">
        <f>(B56+C56+D56+E56+F56+G56+H56+I56+J56+K56+L56+M56)/12</f>
        <v>120.17541949036206</v>
      </c>
      <c r="O56" s="209">
        <f>100*(E56-D56)/D56</f>
        <v>5.402730949169938</v>
      </c>
      <c r="P56" s="209">
        <f>100*(E56-E55)/E55</f>
        <v>40.040121574501256</v>
      </c>
      <c r="Q56" s="207">
        <f>(((B56+C56+D56+E56)/4)-((B55+C55+D55+E55)/4))/((B55+C55+D55+E55)/4)*100</f>
        <v>10.687383729404432</v>
      </c>
    </row>
    <row r="57" spans="1:17" ht="11.25" customHeight="1">
      <c r="A57" s="18">
        <v>2003</v>
      </c>
      <c r="B57" s="200">
        <v>119.2</v>
      </c>
      <c r="C57" s="200">
        <v>125</v>
      </c>
      <c r="D57" s="200">
        <v>140.8</v>
      </c>
      <c r="E57" s="200">
        <v>122.7749497959457</v>
      </c>
      <c r="F57" s="200">
        <v>112.8</v>
      </c>
      <c r="G57" s="200">
        <v>124.1</v>
      </c>
      <c r="H57" s="200">
        <v>128.3</v>
      </c>
      <c r="I57" s="200">
        <v>116</v>
      </c>
      <c r="J57" s="200">
        <v>150.5</v>
      </c>
      <c r="K57" s="200">
        <v>156.3</v>
      </c>
      <c r="L57" s="200">
        <v>162.1</v>
      </c>
      <c r="M57" s="200">
        <v>127.6</v>
      </c>
      <c r="N57" s="200">
        <f>(B57+C57+D57+E57+F57+G57+H57+I57+J57+K57+L57+M57)/12</f>
        <v>132.12291248299547</v>
      </c>
      <c r="O57" s="209">
        <f>100*(E57-D57)/D57</f>
        <v>-12.801882247197662</v>
      </c>
      <c r="P57" s="209">
        <f>100*(E57-E56)/E56</f>
        <v>-9.415071620259756</v>
      </c>
      <c r="Q57" s="207">
        <f>(((B57+C57+D57+E57)/4)-((B56+C56+D56+E56)/4))/((B56+C56+D56+E56)/4)*100</f>
        <v>6.899717506140668</v>
      </c>
    </row>
    <row r="58" spans="1:17" ht="11.25" customHeight="1">
      <c r="A58" s="18">
        <v>2004</v>
      </c>
      <c r="B58" s="200">
        <f>IF('[1]UMS_W_V'!O5&lt;&gt;0,'[1]UMS_W_V'!O5," ")</f>
        <v>122.7</v>
      </c>
      <c r="C58" s="200">
        <f>IF('[1]UMS_W_V'!P5&lt;&gt;0,'[1]UMS_W_V'!P5," ")</f>
        <v>133.76729739031686</v>
      </c>
      <c r="D58" s="200">
        <f>IF('[1]UMS_W_V'!Q5&lt;&gt;0,'[1]UMS_W_V'!Q5," ")</f>
        <v>161.6038254695575</v>
      </c>
      <c r="E58" s="200">
        <f>IF('[1]UMS_W_V'!R5&lt;&gt;0,'[1]UMS_W_V'!R5," ")</f>
        <v>145.8170749198462</v>
      </c>
      <c r="F58" s="200" t="str">
        <f>IF('[1]UMS_W_V'!S5&lt;&gt;0,'[1]UMS_W_V'!S5," ")</f>
        <v> </v>
      </c>
      <c r="G58" s="200" t="str">
        <f>IF('[1]UMS_W_V'!T5&lt;&gt;0,'[1]UMS_W_V'!T5," ")</f>
        <v> </v>
      </c>
      <c r="H58" s="200" t="str">
        <f>IF('[1]UMS_W_V'!U5&lt;&gt;0,'[1]UMS_W_V'!U5," ")</f>
        <v> </v>
      </c>
      <c r="I58" s="200" t="str">
        <f>IF('[1]UMS_W_V'!V5&lt;&gt;0,'[1]UMS_W_V'!V5," ")</f>
        <v> </v>
      </c>
      <c r="J58" s="200" t="str">
        <f>IF('[1]UMS_W_V'!W5&lt;&gt;0,'[1]UMS_W_V'!W5," ")</f>
        <v> </v>
      </c>
      <c r="K58" s="200" t="str">
        <f>IF('[1]UMS_W_V'!X5&lt;&gt;0,'[1]UMS_W_V'!X5," ")</f>
        <v> </v>
      </c>
      <c r="L58" s="200" t="str">
        <f>IF('[1]UMS_W_V'!Y5&lt;&gt;0,'[1]UMS_W_V'!Y5," ")</f>
        <v> </v>
      </c>
      <c r="M58" s="200" t="str">
        <f>IF('[1]UMS_W_V'!Z5&lt;&gt;0,'[1]UMS_W_V'!Z5," ")</f>
        <v> </v>
      </c>
      <c r="N58" s="200">
        <f>(B58+C58+D58+E58)/4</f>
        <v>140.97204944493012</v>
      </c>
      <c r="O58" s="209">
        <f>100*(E58-D58)/D58</f>
        <v>-9.76879755404378</v>
      </c>
      <c r="P58" s="209">
        <f>100*(E58-E57)/E57</f>
        <v>18.767774014322093</v>
      </c>
      <c r="Q58" s="207">
        <f>(((B58+C58+D58+E58)/4)-((B57+C57+D57+E57)/4))/((B57+C57+D57+E57)/4)*100</f>
        <v>11.050810601492737</v>
      </c>
    </row>
    <row r="59" spans="1:16" ht="11.25" customHeight="1">
      <c r="A59" s="208"/>
      <c r="B59" s="208"/>
      <c r="C59" s="208"/>
      <c r="D59" s="208"/>
      <c r="E59" s="208"/>
      <c r="F59" s="208"/>
      <c r="G59" s="208"/>
      <c r="H59" s="208"/>
      <c r="I59" s="208"/>
      <c r="J59" s="208"/>
      <c r="K59" s="208"/>
      <c r="L59" s="208"/>
      <c r="M59" s="208"/>
      <c r="N59" s="208"/>
      <c r="O59" s="208"/>
      <c r="P59" s="208"/>
    </row>
    <row r="60" spans="1:16" ht="11.25" customHeight="1">
      <c r="A60" s="208"/>
      <c r="B60" s="208"/>
      <c r="C60" s="208"/>
      <c r="D60" s="208"/>
      <c r="E60" s="208"/>
      <c r="F60" s="208"/>
      <c r="G60" s="208"/>
      <c r="H60" s="208"/>
      <c r="I60" s="208"/>
      <c r="J60" s="208"/>
      <c r="K60" s="208"/>
      <c r="L60" s="208"/>
      <c r="M60" s="208"/>
      <c r="N60" s="208"/>
      <c r="O60" s="208"/>
      <c r="P60" s="208"/>
    </row>
    <row r="61" spans="1:16" ht="11.25" customHeight="1">
      <c r="A61" s="208"/>
      <c r="B61" s="208"/>
      <c r="C61" s="208"/>
      <c r="D61" s="208"/>
      <c r="E61" s="208"/>
      <c r="F61" s="208"/>
      <c r="G61" s="208"/>
      <c r="H61" s="208"/>
      <c r="I61" s="208"/>
      <c r="J61" s="208"/>
      <c r="K61" s="208"/>
      <c r="L61" s="208"/>
      <c r="M61" s="208"/>
      <c r="N61" s="208"/>
      <c r="O61" s="208"/>
      <c r="P61" s="208"/>
    </row>
    <row r="62" spans="1:16" ht="11.25" customHeight="1">
      <c r="A62" s="208"/>
      <c r="B62" s="208"/>
      <c r="C62" s="208"/>
      <c r="D62" s="208"/>
      <c r="E62" s="208"/>
      <c r="F62" s="208"/>
      <c r="G62" s="208"/>
      <c r="H62" s="208"/>
      <c r="I62" s="208"/>
      <c r="J62" s="208"/>
      <c r="K62" s="208"/>
      <c r="L62" s="208"/>
      <c r="M62" s="208"/>
      <c r="N62" s="208"/>
      <c r="O62" s="208"/>
      <c r="P62" s="208"/>
    </row>
    <row r="63" spans="1:16" ht="11.25" customHeight="1">
      <c r="A63" s="208"/>
      <c r="B63" s="208"/>
      <c r="C63" s="208"/>
      <c r="D63" s="208"/>
      <c r="E63" s="208"/>
      <c r="F63" s="208"/>
      <c r="G63" s="208"/>
      <c r="H63" s="208"/>
      <c r="I63" s="208"/>
      <c r="J63" s="208"/>
      <c r="K63" s="208"/>
      <c r="L63" s="208"/>
      <c r="M63" s="208"/>
      <c r="N63" s="208"/>
      <c r="O63" s="208"/>
      <c r="P63" s="208"/>
    </row>
    <row r="64" spans="1:16" ht="11.25" customHeight="1">
      <c r="A64" s="208"/>
      <c r="B64" s="208"/>
      <c r="C64" s="208"/>
      <c r="D64" s="208"/>
      <c r="E64" s="208"/>
      <c r="F64" s="208"/>
      <c r="G64" s="208"/>
      <c r="H64" s="208"/>
      <c r="I64" s="208"/>
      <c r="J64" s="208"/>
      <c r="K64" s="208"/>
      <c r="L64" s="208"/>
      <c r="M64" s="208"/>
      <c r="N64" s="208"/>
      <c r="O64" s="208"/>
      <c r="P64" s="208"/>
    </row>
    <row r="65" spans="1:16" ht="11.25" customHeight="1">
      <c r="A65" s="208"/>
      <c r="B65" s="208"/>
      <c r="C65" s="208"/>
      <c r="D65" s="208"/>
      <c r="E65" s="208"/>
      <c r="F65" s="208"/>
      <c r="G65" s="208"/>
      <c r="H65" s="208"/>
      <c r="I65" s="208"/>
      <c r="J65" s="208"/>
      <c r="K65" s="208"/>
      <c r="L65" s="208"/>
      <c r="M65" s="208"/>
      <c r="N65" s="208"/>
      <c r="O65" s="208"/>
      <c r="P65" s="208"/>
    </row>
    <row r="66" spans="1:16" ht="11.25" customHeight="1">
      <c r="A66" s="208"/>
      <c r="B66" s="208"/>
      <c r="C66" s="208"/>
      <c r="D66" s="208"/>
      <c r="E66" s="208"/>
      <c r="F66" s="208"/>
      <c r="G66" s="208"/>
      <c r="H66" s="208"/>
      <c r="I66" s="208"/>
      <c r="J66" s="208"/>
      <c r="K66" s="208"/>
      <c r="L66" s="208"/>
      <c r="M66" s="208"/>
      <c r="N66" s="208"/>
      <c r="O66" s="208"/>
      <c r="P66" s="208"/>
    </row>
    <row r="67" spans="1:11" ht="11.25" customHeight="1">
      <c r="A67" s="213"/>
      <c r="K67" s="232"/>
    </row>
    <row r="68" spans="1:11" ht="11.25" customHeight="1">
      <c r="A68" s="213"/>
      <c r="K68" s="232"/>
    </row>
    <row r="69" spans="1:17" ht="12.75" customHeight="1">
      <c r="A69" s="488" t="s">
        <v>130</v>
      </c>
      <c r="B69" s="488"/>
      <c r="C69" s="488"/>
      <c r="D69" s="488"/>
      <c r="E69" s="488"/>
      <c r="F69" s="488"/>
      <c r="G69" s="488"/>
      <c r="H69" s="488"/>
      <c r="I69" s="488"/>
      <c r="J69" s="488"/>
      <c r="K69" s="488"/>
      <c r="L69" s="488"/>
      <c r="M69" s="488"/>
      <c r="N69" s="488"/>
      <c r="O69" s="488"/>
      <c r="P69" s="488"/>
      <c r="Q69" s="488"/>
    </row>
    <row r="70" spans="1:16" ht="12.75">
      <c r="A70" s="166"/>
      <c r="B70" s="166"/>
      <c r="C70" s="166"/>
      <c r="D70" s="166"/>
      <c r="E70" s="166"/>
      <c r="F70" s="166"/>
      <c r="G70" s="166"/>
      <c r="H70" s="166"/>
      <c r="I70" s="166"/>
      <c r="J70" s="166"/>
      <c r="K70" s="166"/>
      <c r="L70" s="166"/>
      <c r="M70" s="166"/>
      <c r="N70" s="166"/>
      <c r="O70" s="166"/>
      <c r="P70" s="166"/>
    </row>
    <row r="71" spans="1:17" ht="12.75">
      <c r="A71" s="491" t="s">
        <v>131</v>
      </c>
      <c r="B71" s="491"/>
      <c r="C71" s="491"/>
      <c r="D71" s="491"/>
      <c r="E71" s="491"/>
      <c r="F71" s="491"/>
      <c r="G71" s="491"/>
      <c r="H71" s="491"/>
      <c r="I71" s="491"/>
      <c r="J71" s="491"/>
      <c r="K71" s="491"/>
      <c r="L71" s="491"/>
      <c r="M71" s="491"/>
      <c r="N71" s="491"/>
      <c r="O71" s="491"/>
      <c r="P71" s="491"/>
      <c r="Q71" s="491"/>
    </row>
    <row r="72" spans="1:17" ht="12.75" customHeight="1">
      <c r="A72" s="482" t="s">
        <v>132</v>
      </c>
      <c r="B72" s="482"/>
      <c r="C72" s="482"/>
      <c r="D72" s="482"/>
      <c r="E72" s="482"/>
      <c r="F72" s="482"/>
      <c r="G72" s="482"/>
      <c r="H72" s="482"/>
      <c r="I72" s="482"/>
      <c r="J72" s="482"/>
      <c r="K72" s="482"/>
      <c r="L72" s="482"/>
      <c r="M72" s="482"/>
      <c r="N72" s="482"/>
      <c r="O72" s="482"/>
      <c r="P72" s="482"/>
      <c r="Q72" s="482"/>
    </row>
    <row r="73" spans="1:17" ht="12.75">
      <c r="A73" s="482" t="s">
        <v>84</v>
      </c>
      <c r="B73" s="482"/>
      <c r="C73" s="482"/>
      <c r="D73" s="482"/>
      <c r="E73" s="482"/>
      <c r="F73" s="482"/>
      <c r="G73" s="482"/>
      <c r="H73" s="482"/>
      <c r="I73" s="482"/>
      <c r="J73" s="482"/>
      <c r="K73" s="482"/>
      <c r="L73" s="482"/>
      <c r="M73" s="482"/>
      <c r="N73" s="482"/>
      <c r="O73" s="482"/>
      <c r="P73" s="482"/>
      <c r="Q73" s="482"/>
    </row>
    <row r="74" spans="1:16" ht="12.75">
      <c r="A74" s="215"/>
      <c r="B74" s="166"/>
      <c r="C74" s="166"/>
      <c r="D74" s="166"/>
      <c r="E74" s="166"/>
      <c r="F74" s="166"/>
      <c r="G74" s="166"/>
      <c r="H74" s="166"/>
      <c r="I74" s="166"/>
      <c r="J74" s="166"/>
      <c r="K74" s="166"/>
      <c r="L74" s="166"/>
      <c r="M74" s="166"/>
      <c r="N74" s="166"/>
      <c r="O74" s="166"/>
      <c r="P74" s="166"/>
    </row>
    <row r="76" spans="1:17" ht="12.75">
      <c r="A76" s="173"/>
      <c r="B76" s="174"/>
      <c r="C76" s="175"/>
      <c r="D76" s="175"/>
      <c r="E76" s="175"/>
      <c r="F76" s="175"/>
      <c r="G76" s="175"/>
      <c r="H76" s="175"/>
      <c r="I76" s="175"/>
      <c r="J76" s="175"/>
      <c r="K76" s="175"/>
      <c r="L76" s="175"/>
      <c r="M76" s="175"/>
      <c r="N76" s="176"/>
      <c r="O76" s="484" t="s">
        <v>85</v>
      </c>
      <c r="P76" s="485"/>
      <c r="Q76" s="485"/>
    </row>
    <row r="77" spans="1:17" ht="12.75">
      <c r="A77" s="177"/>
      <c r="B77" s="178"/>
      <c r="C77" s="179"/>
      <c r="D77" s="179"/>
      <c r="E77" s="179"/>
      <c r="F77" s="179"/>
      <c r="G77" s="179"/>
      <c r="H77" s="179"/>
      <c r="I77" s="179"/>
      <c r="J77" s="179"/>
      <c r="K77" s="179"/>
      <c r="L77" s="179"/>
      <c r="M77" s="179"/>
      <c r="N77" s="180"/>
      <c r="O77" s="181" t="s">
        <v>90</v>
      </c>
      <c r="P77" s="182"/>
      <c r="Q77" s="183" t="s">
        <v>199</v>
      </c>
    </row>
    <row r="78" spans="1:17" ht="12.75">
      <c r="A78" s="184" t="s">
        <v>86</v>
      </c>
      <c r="B78" s="178" t="s">
        <v>87</v>
      </c>
      <c r="C78" s="179" t="s">
        <v>88</v>
      </c>
      <c r="D78" s="179" t="s">
        <v>89</v>
      </c>
      <c r="E78" s="179" t="s">
        <v>90</v>
      </c>
      <c r="F78" s="179" t="s">
        <v>91</v>
      </c>
      <c r="G78" s="179" t="s">
        <v>92</v>
      </c>
      <c r="H78" s="179" t="s">
        <v>93</v>
      </c>
      <c r="I78" s="179" t="s">
        <v>94</v>
      </c>
      <c r="J78" s="179" t="s">
        <v>95</v>
      </c>
      <c r="K78" s="179" t="s">
        <v>96</v>
      </c>
      <c r="L78" s="179" t="s">
        <v>97</v>
      </c>
      <c r="M78" s="179" t="s">
        <v>98</v>
      </c>
      <c r="N78" s="185" t="s">
        <v>99</v>
      </c>
      <c r="O78" s="486" t="s">
        <v>100</v>
      </c>
      <c r="P78" s="487"/>
      <c r="Q78" s="487"/>
    </row>
    <row r="79" spans="1:17" ht="13.5" customHeight="1">
      <c r="A79" s="177"/>
      <c r="B79" s="178"/>
      <c r="C79" s="179"/>
      <c r="D79" s="179"/>
      <c r="E79" s="179"/>
      <c r="F79" s="179"/>
      <c r="G79" s="179"/>
      <c r="H79" s="179"/>
      <c r="I79" s="179"/>
      <c r="J79" s="179"/>
      <c r="K79" s="179"/>
      <c r="L79" s="179"/>
      <c r="M79" s="179"/>
      <c r="N79" s="180"/>
      <c r="O79" s="185" t="s">
        <v>101</v>
      </c>
      <c r="P79" s="186" t="s">
        <v>102</v>
      </c>
      <c r="Q79" s="187" t="s">
        <v>102</v>
      </c>
    </row>
    <row r="80" spans="1:17" ht="12.75">
      <c r="A80" s="188"/>
      <c r="B80" s="189"/>
      <c r="C80" s="190"/>
      <c r="D80" s="190"/>
      <c r="E80" s="190"/>
      <c r="F80" s="190"/>
      <c r="G80" s="190"/>
      <c r="H80" s="190"/>
      <c r="I80" s="190"/>
      <c r="J80" s="190"/>
      <c r="K80" s="190"/>
      <c r="L80" s="190"/>
      <c r="M80" s="190"/>
      <c r="N80" s="191"/>
      <c r="O80" s="192" t="s">
        <v>103</v>
      </c>
      <c r="P80" s="193" t="s">
        <v>104</v>
      </c>
      <c r="Q80" s="194" t="s">
        <v>143</v>
      </c>
    </row>
    <row r="81" spans="1:16" ht="12.75">
      <c r="A81" s="195"/>
      <c r="B81" s="196"/>
      <c r="C81" s="196"/>
      <c r="D81" s="196"/>
      <c r="E81" s="196"/>
      <c r="F81" s="196"/>
      <c r="G81" s="196"/>
      <c r="H81" s="196"/>
      <c r="I81" s="196"/>
      <c r="J81" s="196"/>
      <c r="K81" s="196"/>
      <c r="L81" s="196"/>
      <c r="M81" s="196"/>
      <c r="N81" s="197"/>
      <c r="O81" s="198"/>
      <c r="P81" s="186"/>
    </row>
    <row r="82" spans="1:16" ht="12.75">
      <c r="A82" s="195"/>
      <c r="B82" s="196"/>
      <c r="C82" s="196"/>
      <c r="D82" s="196"/>
      <c r="E82" s="196"/>
      <c r="F82" s="196"/>
      <c r="G82" s="196"/>
      <c r="H82" s="196"/>
      <c r="I82" s="196"/>
      <c r="J82" s="196"/>
      <c r="K82" s="196"/>
      <c r="L82" s="196"/>
      <c r="M82" s="196"/>
      <c r="N82" s="197"/>
      <c r="O82" s="198"/>
      <c r="P82" s="186"/>
    </row>
    <row r="83" spans="1:16" ht="12.75">
      <c r="A83" s="195"/>
      <c r="B83" s="196"/>
      <c r="C83" s="196"/>
      <c r="D83" s="196"/>
      <c r="E83" s="196"/>
      <c r="F83" s="196"/>
      <c r="G83" s="196"/>
      <c r="H83" s="196"/>
      <c r="I83" s="196"/>
      <c r="J83" s="196"/>
      <c r="K83" s="196"/>
      <c r="L83" s="196"/>
      <c r="M83" s="196"/>
      <c r="N83" s="197"/>
      <c r="O83" s="198"/>
      <c r="P83" s="186"/>
    </row>
    <row r="84" spans="1:17" ht="12.75" customHeight="1">
      <c r="A84" s="542" t="s">
        <v>111</v>
      </c>
      <c r="B84" s="542"/>
      <c r="C84" s="542"/>
      <c r="D84" s="542"/>
      <c r="E84" s="542"/>
      <c r="F84" s="542"/>
      <c r="G84" s="542"/>
      <c r="H84" s="542"/>
      <c r="I84" s="542"/>
      <c r="J84" s="542"/>
      <c r="K84" s="542"/>
      <c r="L84" s="542"/>
      <c r="M84" s="542"/>
      <c r="N84" s="542"/>
      <c r="O84" s="542"/>
      <c r="P84" s="542"/>
      <c r="Q84" s="542"/>
    </row>
    <row r="85" spans="1:16" ht="11.25" customHeight="1">
      <c r="A85" s="204"/>
      <c r="B85" s="216"/>
      <c r="C85" s="216"/>
      <c r="D85" s="216"/>
      <c r="E85" s="216"/>
      <c r="F85" s="216"/>
      <c r="G85" s="216"/>
      <c r="H85" s="216"/>
      <c r="I85" s="216"/>
      <c r="J85" s="216"/>
      <c r="K85" s="216"/>
      <c r="L85" s="216"/>
      <c r="M85" s="216"/>
      <c r="N85" s="217"/>
      <c r="O85" s="217"/>
      <c r="P85" s="217"/>
    </row>
    <row r="86" spans="1:16" ht="11.25" customHeight="1">
      <c r="A86" s="218"/>
      <c r="B86" s="200"/>
      <c r="C86" s="200"/>
      <c r="D86" s="200"/>
      <c r="E86" s="200"/>
      <c r="F86" s="200"/>
      <c r="G86" s="200"/>
      <c r="H86" s="200"/>
      <c r="I86" s="200"/>
      <c r="J86" s="200"/>
      <c r="K86" s="200"/>
      <c r="L86" s="200"/>
      <c r="M86" s="200"/>
      <c r="N86" s="200"/>
      <c r="O86" s="214"/>
      <c r="P86" s="214"/>
    </row>
    <row r="87" spans="1:16" ht="11.25" customHeight="1">
      <c r="A87" s="16" t="s">
        <v>105</v>
      </c>
      <c r="B87" s="200">
        <v>80.43090081761605</v>
      </c>
      <c r="C87" s="200">
        <v>90.39073572442499</v>
      </c>
      <c r="D87" s="200">
        <v>103.80430745116097</v>
      </c>
      <c r="E87" s="200">
        <v>89.70554449727767</v>
      </c>
      <c r="F87" s="200">
        <v>107.27428153667795</v>
      </c>
      <c r="G87" s="200">
        <v>100.08150831978178</v>
      </c>
      <c r="H87" s="200">
        <v>102.76813638877354</v>
      </c>
      <c r="I87" s="200">
        <v>105.39501958870694</v>
      </c>
      <c r="J87" s="200">
        <v>108.95608514239292</v>
      </c>
      <c r="K87" s="200">
        <v>106.59627380501453</v>
      </c>
      <c r="L87" s="200">
        <v>114.91656750855998</v>
      </c>
      <c r="M87" s="200">
        <v>89.68063919942642</v>
      </c>
      <c r="N87" s="200"/>
      <c r="O87" s="207"/>
      <c r="P87" s="207"/>
    </row>
    <row r="88" spans="1:17" ht="11.25" customHeight="1">
      <c r="A88" s="17">
        <v>2001</v>
      </c>
      <c r="B88" s="200">
        <v>100.08608505395102</v>
      </c>
      <c r="C88" s="200">
        <v>97.94422057824522</v>
      </c>
      <c r="D88" s="200">
        <v>111.79673152325628</v>
      </c>
      <c r="E88" s="200">
        <v>99.3340945627379</v>
      </c>
      <c r="F88" s="200">
        <v>112.75388940283084</v>
      </c>
      <c r="G88" s="200">
        <v>113.45622773133127</v>
      </c>
      <c r="H88" s="200">
        <v>105.19524810131308</v>
      </c>
      <c r="I88" s="200">
        <v>114.77745583213654</v>
      </c>
      <c r="J88" s="200">
        <v>115.49030294032035</v>
      </c>
      <c r="K88" s="200">
        <v>115.29083669123025</v>
      </c>
      <c r="L88" s="200">
        <v>117.06842783908094</v>
      </c>
      <c r="M88" s="200">
        <v>81.4710805683187</v>
      </c>
      <c r="N88" s="200">
        <f>(B88+C88+D88+E88+F88+G88+H88+I88+J88+K88+L88+M88)/12</f>
        <v>107.0553834020627</v>
      </c>
      <c r="O88" s="209">
        <f>100*(E88-D88)/D88</f>
        <v>-11.147586150965305</v>
      </c>
      <c r="P88" s="209">
        <f>100*(E88-E87)/E87</f>
        <v>10.73350607191558</v>
      </c>
      <c r="Q88" s="207">
        <f>(((B88+C88+D88+E88)/4)-((B87+C87+D87+E87)/4))/((B87+C87+D87+E87)/4)*100</f>
        <v>12.30463043791567</v>
      </c>
    </row>
    <row r="89" spans="1:17" ht="11.25" customHeight="1">
      <c r="A89" s="18">
        <v>2002</v>
      </c>
      <c r="B89" s="200">
        <v>100.69843299823667</v>
      </c>
      <c r="C89" s="200">
        <v>99.91672482398522</v>
      </c>
      <c r="D89" s="200">
        <v>110.96313254858103</v>
      </c>
      <c r="E89" s="200">
        <v>115.32924495426124</v>
      </c>
      <c r="F89" s="200">
        <v>111.57384812119548</v>
      </c>
      <c r="G89" s="200">
        <v>115.12001429726541</v>
      </c>
      <c r="H89" s="200">
        <v>115.17329093298014</v>
      </c>
      <c r="I89" s="200">
        <v>115.63882372233584</v>
      </c>
      <c r="J89" s="200">
        <v>124.57271644637098</v>
      </c>
      <c r="K89" s="200">
        <v>123.76801531542161</v>
      </c>
      <c r="L89" s="200">
        <v>122.93174264081486</v>
      </c>
      <c r="M89" s="200">
        <v>93.96226725366081</v>
      </c>
      <c r="N89" s="200">
        <f>(B89+C89+D89+E89+F89+G89+H89+I89+J89+K89+L89+M89)/12</f>
        <v>112.47068783792577</v>
      </c>
      <c r="O89" s="209">
        <f>100*(E89-D89)/D89</f>
        <v>3.934741481607573</v>
      </c>
      <c r="P89" s="209">
        <f>100*(E89-E88)/E88</f>
        <v>16.102376995464578</v>
      </c>
      <c r="Q89" s="207">
        <f>(((B89+C89+D89+E89)/4)-((B88+C88+D88+E88)/4))/((B88+C88+D88+E88)/4)*100</f>
        <v>4.33726525595215</v>
      </c>
    </row>
    <row r="90" spans="1:17" ht="11.25" customHeight="1">
      <c r="A90" s="18">
        <v>2003</v>
      </c>
      <c r="B90" s="200">
        <v>110.7</v>
      </c>
      <c r="C90" s="200">
        <v>111.7</v>
      </c>
      <c r="D90" s="200">
        <v>125.7</v>
      </c>
      <c r="E90" s="200">
        <v>125.3</v>
      </c>
      <c r="F90" s="200">
        <v>128.3</v>
      </c>
      <c r="G90" s="200">
        <v>132.7</v>
      </c>
      <c r="H90" s="200">
        <v>131.8</v>
      </c>
      <c r="I90" s="200">
        <v>120.4</v>
      </c>
      <c r="J90" s="200">
        <v>142</v>
      </c>
      <c r="K90" s="200">
        <v>140.7</v>
      </c>
      <c r="L90" s="200">
        <v>136.9</v>
      </c>
      <c r="M90" s="200">
        <v>117.2</v>
      </c>
      <c r="N90" s="200">
        <f>(B90+C90+D90+E90+F90+G90+H90+I90+J90+K90+L90+M90)/12</f>
        <v>126.95</v>
      </c>
      <c r="O90" s="209">
        <f>100*(E90-D90)/D90</f>
        <v>-0.31821797931583584</v>
      </c>
      <c r="P90" s="209">
        <f>100*(E90-E89)/E89</f>
        <v>8.645469802297836</v>
      </c>
      <c r="Q90" s="207">
        <f>(((B90+C90+D90+E90)/4)-((B89+C89+D89+E89)/4))/((B89+C89+D89+E89)/4)*100</f>
        <v>10.890523316608759</v>
      </c>
    </row>
    <row r="91" spans="1:17" ht="11.25" customHeight="1">
      <c r="A91" s="18">
        <v>2004</v>
      </c>
      <c r="B91" s="200">
        <f>IF('[1]UMS_W_V'!AB43&lt;&gt;0,'[1]UMS_W_V'!AB43," ")</f>
        <v>125.2</v>
      </c>
      <c r="C91" s="200">
        <f>IF('[1]UMS_W_V'!AC43&lt;&gt;0,'[1]UMS_W_V'!AC43," ")</f>
        <v>121.97412138937321</v>
      </c>
      <c r="D91" s="200">
        <f>IF('[1]UMS_W_V'!AD43&lt;&gt;0,'[1]UMS_W_V'!AD43," ")</f>
        <v>147.1369974872599</v>
      </c>
      <c r="E91" s="200">
        <f>IF('[1]UMS_W_V'!AE43&lt;&gt;0,'[1]UMS_W_V'!AE43," ")</f>
        <v>140.11154924946783</v>
      </c>
      <c r="F91" s="200" t="str">
        <f>IF('[1]UMS_W_V'!AF43&lt;&gt;0,'[1]UMS_W_V'!AF43," ")</f>
        <v> </v>
      </c>
      <c r="G91" s="200" t="str">
        <f>IF('[1]UMS_W_V'!AG43&lt;&gt;0,'[1]UMS_W_V'!AG43," ")</f>
        <v> </v>
      </c>
      <c r="H91" s="200" t="str">
        <f>IF('[1]UMS_W_V'!AH43&lt;&gt;0,'[1]UMS_W_V'!AH43," ")</f>
        <v> </v>
      </c>
      <c r="I91" s="200" t="str">
        <f>IF('[1]UMS_W_V'!AI43&lt;&gt;0,'[1]UMS_W_V'!AI43," ")</f>
        <v> </v>
      </c>
      <c r="J91" s="200" t="str">
        <f>IF('[1]UMS_W_V'!AJ43&lt;&gt;0,'[1]UMS_W_V'!AJ43," ")</f>
        <v> </v>
      </c>
      <c r="K91" s="200" t="str">
        <f>IF('[1]UMS_W_V'!AK43&lt;&gt;0,'[1]UMS_W_V'!AK43," ")</f>
        <v> </v>
      </c>
      <c r="L91" s="200" t="str">
        <f>IF('[1]UMS_W_V'!AL43&lt;&gt;0,'[1]UMS_W_V'!AL43," ")</f>
        <v> </v>
      </c>
      <c r="M91" s="200" t="str">
        <f>IF('[1]UMS_W_V'!AM43&lt;&gt;0,'[1]UMS_W_V'!AM43," ")</f>
        <v> </v>
      </c>
      <c r="N91" s="200">
        <f>(B91+C91+D91+E91)/4</f>
        <v>133.60566703152523</v>
      </c>
      <c r="O91" s="209">
        <f>100*(E91-D91)/D91</f>
        <v>-4.774766617349503</v>
      </c>
      <c r="P91" s="209">
        <f>100*(E91-E90)/E90</f>
        <v>11.82086931322253</v>
      </c>
      <c r="Q91" s="207">
        <f>(((B91+C91+D91+E91)/4)-((B90+C90+D90+E90)/4))/((B90+C90+D90+E90)/4)*100</f>
        <v>12.890297449535462</v>
      </c>
    </row>
    <row r="92" spans="1:16" ht="11.25" customHeight="1">
      <c r="A92" s="19"/>
      <c r="B92" s="200"/>
      <c r="C92" s="200"/>
      <c r="D92" s="200"/>
      <c r="E92" s="200"/>
      <c r="F92" s="200"/>
      <c r="G92" s="200"/>
      <c r="H92" s="200"/>
      <c r="I92" s="200"/>
      <c r="J92" s="200"/>
      <c r="K92" s="200"/>
      <c r="L92" s="200"/>
      <c r="M92" s="200"/>
      <c r="N92" s="200"/>
      <c r="O92" s="209"/>
      <c r="P92" s="209"/>
    </row>
    <row r="93" spans="1:16" ht="11.25" customHeight="1">
      <c r="A93" s="20" t="s">
        <v>106</v>
      </c>
      <c r="B93" s="200">
        <v>77.29523984678062</v>
      </c>
      <c r="C93" s="200">
        <v>87.94215371875805</v>
      </c>
      <c r="D93" s="200">
        <v>102.36115517268769</v>
      </c>
      <c r="E93" s="200">
        <v>90.09522743127148</v>
      </c>
      <c r="F93" s="200">
        <v>109.17236901204488</v>
      </c>
      <c r="G93" s="200">
        <v>99.18811899185272</v>
      </c>
      <c r="H93" s="200">
        <v>105.1943838861279</v>
      </c>
      <c r="I93" s="200">
        <v>106.37600103558444</v>
      </c>
      <c r="J93" s="200">
        <v>108.95721281412062</v>
      </c>
      <c r="K93" s="200">
        <v>107.19086586248156</v>
      </c>
      <c r="L93" s="200">
        <v>115.1145127721554</v>
      </c>
      <c r="M93" s="200">
        <v>91.11275943771385</v>
      </c>
      <c r="N93" s="200"/>
      <c r="O93" s="209"/>
      <c r="P93" s="209"/>
    </row>
    <row r="94" spans="1:17" ht="11.25" customHeight="1">
      <c r="A94" s="17">
        <v>2001</v>
      </c>
      <c r="B94" s="200">
        <v>98.5935684669896</v>
      </c>
      <c r="C94" s="200">
        <v>94.75067847816283</v>
      </c>
      <c r="D94" s="200">
        <v>109.68453320840614</v>
      </c>
      <c r="E94" s="200">
        <v>99.66520995956238</v>
      </c>
      <c r="F94" s="200">
        <v>111.53820233904197</v>
      </c>
      <c r="G94" s="200">
        <v>112.92085806301071</v>
      </c>
      <c r="H94" s="200">
        <v>106.84286979055952</v>
      </c>
      <c r="I94" s="200">
        <v>117.94060102236725</v>
      </c>
      <c r="J94" s="200">
        <v>112.74459333022548</v>
      </c>
      <c r="K94" s="200">
        <v>114.70125114940932</v>
      </c>
      <c r="L94" s="200">
        <v>113.91330664022954</v>
      </c>
      <c r="M94" s="200">
        <v>80.78264689277044</v>
      </c>
      <c r="N94" s="200">
        <f>(B94+C94+D94+E94+F94+G94+H94+I94+J94+K94+L94+M94)/12</f>
        <v>106.17319327839459</v>
      </c>
      <c r="O94" s="209">
        <f>100*(E94-D94)/D94</f>
        <v>-9.134672825571991</v>
      </c>
      <c r="P94" s="209">
        <f>100*(E94-E93)/E93</f>
        <v>10.62207488803032</v>
      </c>
      <c r="Q94" s="207">
        <f>(((B94+C94+D94+E94)/4)-((B93+C93+D93+E93)/4))/((B93+C93+D93+E93)/4)*100</f>
        <v>12.580653324618988</v>
      </c>
    </row>
    <row r="95" spans="1:17" ht="11.25" customHeight="1">
      <c r="A95" s="18">
        <v>2002</v>
      </c>
      <c r="B95" s="200">
        <v>96.1782039938165</v>
      </c>
      <c r="C95" s="200">
        <v>95.75624281724193</v>
      </c>
      <c r="D95" s="200">
        <v>104.54725119571158</v>
      </c>
      <c r="E95" s="200">
        <v>109.76181893573431</v>
      </c>
      <c r="F95" s="200">
        <v>106.3456540100394</v>
      </c>
      <c r="G95" s="200">
        <v>111.1357267160809</v>
      </c>
      <c r="H95" s="200">
        <v>114.53203282664029</v>
      </c>
      <c r="I95" s="200">
        <v>114.92210688492716</v>
      </c>
      <c r="J95" s="200">
        <v>122.47614479523854</v>
      </c>
      <c r="K95" s="200">
        <v>119.86041453074334</v>
      </c>
      <c r="L95" s="200">
        <v>119.40848540953013</v>
      </c>
      <c r="M95" s="200">
        <v>93.08426414930773</v>
      </c>
      <c r="N95" s="200">
        <f>(B95+C95+D95+E95+F95+G95+H95+I95+J95+K95+L95+M95)/12</f>
        <v>109.0006955220843</v>
      </c>
      <c r="O95" s="209">
        <f>100*(E95-D95)/D95</f>
        <v>4.987761687068274</v>
      </c>
      <c r="P95" s="209">
        <f>100*(E95-E94)/E94</f>
        <v>10.130524964798127</v>
      </c>
      <c r="Q95" s="207">
        <f>(((B95+C95+D95+E95)/4)-((B94+C94+D94+E94)/4))/((B94+C94+D94+E94)/4)*100</f>
        <v>0.8814451957393887</v>
      </c>
    </row>
    <row r="96" spans="1:17" ht="11.25" customHeight="1">
      <c r="A96" s="18">
        <v>2003</v>
      </c>
      <c r="B96" s="200">
        <v>105.2</v>
      </c>
      <c r="C96" s="200">
        <v>104.7</v>
      </c>
      <c r="D96" s="200">
        <v>119.3</v>
      </c>
      <c r="E96" s="200">
        <v>121.4</v>
      </c>
      <c r="F96" s="200">
        <v>126.7</v>
      </c>
      <c r="G96" s="200">
        <v>130.8</v>
      </c>
      <c r="H96" s="200">
        <v>131.3</v>
      </c>
      <c r="I96" s="200">
        <v>117</v>
      </c>
      <c r="J96" s="200">
        <v>139.4</v>
      </c>
      <c r="K96" s="200">
        <v>139.7</v>
      </c>
      <c r="L96" s="200">
        <v>135.3</v>
      </c>
      <c r="M96" s="200">
        <v>112.9</v>
      </c>
      <c r="N96" s="200">
        <f>(B96+C96+D96+E96+F96+G96+H96+I96+J96+K96+L96+M96)/12</f>
        <v>123.6416666666667</v>
      </c>
      <c r="O96" s="209">
        <f>100*(E96-D96)/D96</f>
        <v>1.7602682313495461</v>
      </c>
      <c r="P96" s="209">
        <f>100*(E96-E95)/E95</f>
        <v>10.603123360300604</v>
      </c>
      <c r="Q96" s="207">
        <f>(((B96+C96+D96+E96)/4)-((B95+C95+D95+E95)/4))/((B95+C95+D95+E95)/4)*100</f>
        <v>10.918693150190876</v>
      </c>
    </row>
    <row r="97" spans="1:17" ht="11.25" customHeight="1">
      <c r="A97" s="18">
        <v>2004</v>
      </c>
      <c r="B97" s="200">
        <f>IF('[1]UMS_W_V'!B43&lt;&gt;0,'[1]UMS_W_V'!B43," ")</f>
        <v>121.3</v>
      </c>
      <c r="C97" s="200">
        <f>IF('[1]UMS_W_V'!C43&lt;&gt;0,'[1]UMS_W_V'!C43," ")</f>
        <v>116.22728484494229</v>
      </c>
      <c r="D97" s="200">
        <f>IF('[1]UMS_W_V'!D43&lt;&gt;0,'[1]UMS_W_V'!D43," ")</f>
        <v>140.49521909811594</v>
      </c>
      <c r="E97" s="200">
        <f>IF('[1]UMS_W_V'!E43&lt;&gt;0,'[1]UMS_W_V'!E43," ")</f>
        <v>135.8815856373889</v>
      </c>
      <c r="F97" s="200" t="str">
        <f>IF('[1]UMS_W_V'!F43&lt;&gt;0,'[1]UMS_W_V'!F43," ")</f>
        <v> </v>
      </c>
      <c r="G97" s="200" t="str">
        <f>IF('[1]UMS_W_V'!G43&lt;&gt;0,'[1]UMS_W_V'!G43," ")</f>
        <v> </v>
      </c>
      <c r="H97" s="200" t="str">
        <f>IF('[1]UMS_W_V'!H43&lt;&gt;0,'[1]UMS_W_V'!H43," ")</f>
        <v> </v>
      </c>
      <c r="I97" s="200" t="str">
        <f>IF('[1]UMS_W_V'!I43&lt;&gt;0,'[1]UMS_W_V'!I43," ")</f>
        <v> </v>
      </c>
      <c r="J97" s="200" t="str">
        <f>IF('[1]UMS_W_V'!J43&lt;&gt;0,'[1]UMS_W_V'!J43," ")</f>
        <v> </v>
      </c>
      <c r="K97" s="200" t="str">
        <f>IF('[1]UMS_W_V'!K43&lt;&gt;0,'[1]UMS_W_V'!K43," ")</f>
        <v> </v>
      </c>
      <c r="L97" s="200" t="str">
        <f>IF('[1]UMS_W_V'!L43&lt;&gt;0,'[1]UMS_W_V'!L43," ")</f>
        <v> </v>
      </c>
      <c r="M97" s="200" t="str">
        <f>IF('[1]UMS_W_V'!M43&lt;&gt;0,'[1]UMS_W_V'!M43," ")</f>
        <v> </v>
      </c>
      <c r="N97" s="200">
        <f>(B97+C97+D97+E97)/4</f>
        <v>128.47602239511178</v>
      </c>
      <c r="O97" s="209">
        <f>100*(E97-D97)/D97</f>
        <v>-3.2838366247217827</v>
      </c>
      <c r="P97" s="209">
        <f>100*(E97-E96)/E96</f>
        <v>11.928818482198425</v>
      </c>
      <c r="Q97" s="207">
        <f>(((B97+C97+D97+E97)/4)-((B96+C96+D96+E96)/4))/((B96+C96+D96+E96)/4)*100</f>
        <v>14.048843670760567</v>
      </c>
    </row>
    <row r="98" spans="1:16" ht="11.25" customHeight="1">
      <c r="A98" s="19"/>
      <c r="B98" s="200"/>
      <c r="C98" s="200"/>
      <c r="D98" s="200"/>
      <c r="E98" s="200"/>
      <c r="F98" s="200"/>
      <c r="G98" s="200"/>
      <c r="H98" s="200"/>
      <c r="I98" s="200"/>
      <c r="J98" s="200"/>
      <c r="K98" s="200"/>
      <c r="L98" s="200"/>
      <c r="M98" s="200"/>
      <c r="N98" s="200"/>
      <c r="O98" s="209"/>
      <c r="P98" s="209"/>
    </row>
    <row r="99" spans="1:16" ht="11.25" customHeight="1">
      <c r="A99" s="20" t="s">
        <v>107</v>
      </c>
      <c r="B99" s="200">
        <v>92.20613777896135</v>
      </c>
      <c r="C99" s="200">
        <v>99.58580929977016</v>
      </c>
      <c r="D99" s="200">
        <v>109.22372626075658</v>
      </c>
      <c r="E99" s="200">
        <v>88.24218192813585</v>
      </c>
      <c r="F99" s="200">
        <v>100.1464606357194</v>
      </c>
      <c r="G99" s="200">
        <v>103.43642172648728</v>
      </c>
      <c r="H99" s="200">
        <v>93.65693480002373</v>
      </c>
      <c r="I99" s="200">
        <v>101.71117458510544</v>
      </c>
      <c r="J99" s="200">
        <v>108.95185043423314</v>
      </c>
      <c r="K99" s="200">
        <v>104.36342323689516</v>
      </c>
      <c r="L99" s="200">
        <v>114.17323064468444</v>
      </c>
      <c r="M99" s="200">
        <v>84.30264861680999</v>
      </c>
      <c r="N99" s="200"/>
      <c r="O99" s="209"/>
      <c r="P99" s="209"/>
    </row>
    <row r="100" spans="1:17" ht="11.25" customHeight="1">
      <c r="A100" s="17">
        <v>2001</v>
      </c>
      <c r="B100" s="200">
        <v>105.69087990885917</v>
      </c>
      <c r="C100" s="200">
        <v>109.93681650082405</v>
      </c>
      <c r="D100" s="200">
        <v>119.72859529749374</v>
      </c>
      <c r="E100" s="200">
        <v>98.09066859844046</v>
      </c>
      <c r="F100" s="200">
        <v>117.31911612046466</v>
      </c>
      <c r="G100" s="200">
        <v>115.46668254719083</v>
      </c>
      <c r="H100" s="200">
        <v>99.00799252622319</v>
      </c>
      <c r="I100" s="200">
        <v>102.89900834765345</v>
      </c>
      <c r="J100" s="200">
        <v>125.8011693202025</v>
      </c>
      <c r="K100" s="200">
        <v>117.50488646312714</v>
      </c>
      <c r="L100" s="200">
        <v>128.91674310701714</v>
      </c>
      <c r="M100" s="200">
        <v>84.05633124843985</v>
      </c>
      <c r="N100" s="200">
        <f>(B100+C100+D100+E100+F100+G100+H100+I100+J100+K100+L100+M100)/12</f>
        <v>110.36824083216133</v>
      </c>
      <c r="O100" s="209">
        <f>100*(E100-D100)/D100</f>
        <v>-18.07248021685111</v>
      </c>
      <c r="P100" s="209">
        <f>100*(E100-E99)/E99</f>
        <v>11.160746997762573</v>
      </c>
      <c r="Q100" s="207">
        <f>(((B100+C100+D100+E100)/4)-((B99+C99+D99+E99)/4))/((B99+C99+D99+E99)/4)*100</f>
        <v>11.352142144340915</v>
      </c>
    </row>
    <row r="101" spans="1:17" ht="11.25" customHeight="1">
      <c r="A101" s="18">
        <v>2002</v>
      </c>
      <c r="B101" s="200">
        <v>117.67308942400194</v>
      </c>
      <c r="C101" s="200">
        <v>115.54043604752951</v>
      </c>
      <c r="D101" s="200">
        <v>135.05646532663727</v>
      </c>
      <c r="E101" s="200">
        <v>136.23640336344505</v>
      </c>
      <c r="F101" s="200">
        <v>131.20710092271818</v>
      </c>
      <c r="G101" s="200">
        <v>130.08206881339157</v>
      </c>
      <c r="H101" s="200">
        <v>117.58138486250951</v>
      </c>
      <c r="I101" s="200">
        <v>118.33028516114015</v>
      </c>
      <c r="J101" s="200">
        <v>132.44589796165812</v>
      </c>
      <c r="K101" s="200">
        <v>138.44209061128873</v>
      </c>
      <c r="L101" s="200">
        <v>136.16250615697408</v>
      </c>
      <c r="M101" s="200">
        <v>97.25940131819598</v>
      </c>
      <c r="N101" s="200">
        <f>(B101+C101+D101+E101+F101+G101+H101+I101+J101+K101+L101+M101)/12</f>
        <v>125.5014274974575</v>
      </c>
      <c r="O101" s="209">
        <f>100*(E101-D101)/D101</f>
        <v>0.8736627557622475</v>
      </c>
      <c r="P101" s="209">
        <f>100*(E101-E100)/E100</f>
        <v>38.888240145618774</v>
      </c>
      <c r="Q101" s="207">
        <f>(((B101+C101+D101+E101)/4)-((B100+C100+D100+E100)/4))/((B100+C100+D100+E100)/4)*100</f>
        <v>16.39403211084772</v>
      </c>
    </row>
    <row r="102" spans="1:17" ht="11.25" customHeight="1">
      <c r="A102" s="18">
        <v>2003</v>
      </c>
      <c r="B102" s="200">
        <v>131.5</v>
      </c>
      <c r="C102" s="200">
        <v>138</v>
      </c>
      <c r="D102" s="200">
        <v>150.1</v>
      </c>
      <c r="E102" s="200">
        <v>139.9</v>
      </c>
      <c r="F102" s="200">
        <v>134.1</v>
      </c>
      <c r="G102" s="200">
        <v>140.1</v>
      </c>
      <c r="H102" s="200">
        <v>133.9</v>
      </c>
      <c r="I102" s="200">
        <v>133.1</v>
      </c>
      <c r="J102" s="200">
        <v>152.1</v>
      </c>
      <c r="K102" s="200">
        <v>144.4</v>
      </c>
      <c r="L102" s="200">
        <v>142.7</v>
      </c>
      <c r="M102" s="200">
        <v>133.3</v>
      </c>
      <c r="N102" s="200">
        <f>(B102+C102+D102+E102+F102+G102+H102+I102+J102+K102+L102+M102)/12</f>
        <v>139.43333333333334</v>
      </c>
      <c r="O102" s="209">
        <f>100*(E102-D102)/D102</f>
        <v>-6.795469686875409</v>
      </c>
      <c r="P102" s="209">
        <f>100*(E102-E101)/E101</f>
        <v>2.6891466202182293</v>
      </c>
      <c r="Q102" s="207">
        <f>(((B102+C102+D102+E102)/4)-((B101+C101+D101+E101)/4))/((B101+C101+D101+E101)/4)*100</f>
        <v>10.900477471603578</v>
      </c>
    </row>
    <row r="103" spans="1:17" ht="11.25" customHeight="1">
      <c r="A103" s="18">
        <v>2004</v>
      </c>
      <c r="B103" s="200">
        <f>IF('[1]UMS_W_V'!O43&lt;&gt;0,'[1]UMS_W_V'!O43," ")</f>
        <v>139.9</v>
      </c>
      <c r="C103" s="200">
        <f>IF('[1]UMS_W_V'!P43&lt;&gt;0,'[1]UMS_W_V'!P43," ")</f>
        <v>143.5550138136156</v>
      </c>
      <c r="D103" s="200">
        <f>IF('[1]UMS_W_V'!Q43&lt;&gt;0,'[1]UMS_W_V'!Q43," ")</f>
        <v>172.07863343128554</v>
      </c>
      <c r="E103" s="200">
        <f>IF('[1]UMS_W_V'!R43&lt;&gt;0,'[1]UMS_W_V'!R43," ")</f>
        <v>155.99618229215062</v>
      </c>
      <c r="F103" s="200" t="str">
        <f>IF('[1]UMS_W_V'!S43&lt;&gt;0,'[1]UMS_W_V'!S43," ")</f>
        <v> </v>
      </c>
      <c r="G103" s="200" t="str">
        <f>IF('[1]UMS_W_V'!T43&lt;&gt;0,'[1]UMS_W_V'!T43," ")</f>
        <v> </v>
      </c>
      <c r="H103" s="200" t="str">
        <f>IF('[1]UMS_W_V'!U43&lt;&gt;0,'[1]UMS_W_V'!U43," ")</f>
        <v> </v>
      </c>
      <c r="I103" s="200" t="str">
        <f>IF('[1]UMS_W_V'!V43&lt;&gt;0,'[1]UMS_W_V'!V43," ")</f>
        <v> </v>
      </c>
      <c r="J103" s="200" t="str">
        <f>IF('[1]UMS_W_V'!W43&lt;&gt;0,'[1]UMS_W_V'!W43," ")</f>
        <v> </v>
      </c>
      <c r="K103" s="200" t="str">
        <f>IF('[1]UMS_W_V'!X43&lt;&gt;0,'[1]UMS_W_V'!X43," ")</f>
        <v> </v>
      </c>
      <c r="L103" s="200" t="str">
        <f>IF('[1]UMS_W_V'!Y43&lt;&gt;0,'[1]UMS_W_V'!Y43," ")</f>
        <v> </v>
      </c>
      <c r="M103" s="200" t="str">
        <f>IF('[1]UMS_W_V'!Z43&lt;&gt;0,'[1]UMS_W_V'!Z43," ")</f>
        <v> </v>
      </c>
      <c r="N103" s="200">
        <f>(B103+C103+D103+E103)/4</f>
        <v>152.88245738426295</v>
      </c>
      <c r="O103" s="209">
        <f>100*(E103-D103)/D103</f>
        <v>-9.34598957374738</v>
      </c>
      <c r="P103" s="209">
        <f>100*(E103-E102)/E102</f>
        <v>11.505491273874636</v>
      </c>
      <c r="Q103" s="207">
        <f>(((B103+C103+D103+E103)/4)-((B102+C102+D102+E102)/4))/((B102+C102+D102+E102)/4)*100</f>
        <v>9.299343974450723</v>
      </c>
    </row>
    <row r="104" spans="1:16" ht="11.25" customHeight="1">
      <c r="A104" s="213"/>
      <c r="B104" s="200"/>
      <c r="C104" s="200"/>
      <c r="D104" s="200"/>
      <c r="E104" s="200"/>
      <c r="F104" s="200"/>
      <c r="G104" s="200"/>
      <c r="H104" s="200"/>
      <c r="I104" s="200"/>
      <c r="J104" s="200"/>
      <c r="K104" s="200"/>
      <c r="L104" s="200"/>
      <c r="M104" s="200"/>
      <c r="N104" s="220"/>
      <c r="O104" s="209"/>
      <c r="P104" s="209"/>
    </row>
    <row r="105" spans="1:16" ht="11.25" customHeight="1">
      <c r="A105" s="213"/>
      <c r="B105" s="200"/>
      <c r="C105" s="200"/>
      <c r="D105" s="200"/>
      <c r="E105" s="200"/>
      <c r="F105" s="200"/>
      <c r="G105" s="200"/>
      <c r="H105" s="200"/>
      <c r="I105" s="200"/>
      <c r="J105" s="200"/>
      <c r="K105" s="200"/>
      <c r="L105" s="200"/>
      <c r="M105" s="200"/>
      <c r="N105" s="220"/>
      <c r="O105" s="209"/>
      <c r="P105" s="209"/>
    </row>
    <row r="106" spans="1:16" ht="11.25" customHeight="1">
      <c r="A106" s="213"/>
      <c r="B106" s="200"/>
      <c r="C106" s="200"/>
      <c r="D106" s="200"/>
      <c r="E106" s="200"/>
      <c r="F106" s="200"/>
      <c r="G106" s="200"/>
      <c r="H106" s="200"/>
      <c r="I106" s="200"/>
      <c r="J106" s="200"/>
      <c r="K106" s="200"/>
      <c r="L106" s="200"/>
      <c r="M106" s="200"/>
      <c r="N106" s="220"/>
      <c r="O106" s="209"/>
      <c r="P106" s="209"/>
    </row>
    <row r="107" spans="1:17" ht="11.25" customHeight="1">
      <c r="A107" s="542" t="s">
        <v>112</v>
      </c>
      <c r="B107" s="542"/>
      <c r="C107" s="542"/>
      <c r="D107" s="542"/>
      <c r="E107" s="542"/>
      <c r="F107" s="542"/>
      <c r="G107" s="542"/>
      <c r="H107" s="542"/>
      <c r="I107" s="542"/>
      <c r="J107" s="542"/>
      <c r="K107" s="542"/>
      <c r="L107" s="542"/>
      <c r="M107" s="542"/>
      <c r="N107" s="542"/>
      <c r="O107" s="542"/>
      <c r="P107" s="542"/>
      <c r="Q107" s="542"/>
    </row>
    <row r="108" spans="1:16" ht="11.25" customHeight="1">
      <c r="A108" s="205"/>
      <c r="B108" s="205"/>
      <c r="C108" s="205"/>
      <c r="D108" s="205"/>
      <c r="E108" s="205"/>
      <c r="F108" s="205"/>
      <c r="G108" s="205"/>
      <c r="H108" s="205"/>
      <c r="I108" s="205"/>
      <c r="J108" s="205"/>
      <c r="K108" s="205"/>
      <c r="L108" s="205"/>
      <c r="M108" s="205"/>
      <c r="N108" s="219"/>
      <c r="O108" s="209"/>
      <c r="P108" s="209"/>
    </row>
    <row r="109" spans="1:16" ht="11.25" customHeight="1">
      <c r="A109" s="205"/>
      <c r="B109" s="200"/>
      <c r="C109" s="200"/>
      <c r="D109" s="200"/>
      <c r="E109" s="200"/>
      <c r="F109" s="200"/>
      <c r="G109" s="200"/>
      <c r="H109" s="200"/>
      <c r="I109" s="200"/>
      <c r="J109" s="200"/>
      <c r="K109" s="200"/>
      <c r="L109" s="200"/>
      <c r="M109" s="200"/>
      <c r="N109" s="200"/>
      <c r="O109" s="209"/>
      <c r="P109" s="209"/>
    </row>
    <row r="110" spans="1:16" ht="11.25" customHeight="1">
      <c r="A110" s="16" t="s">
        <v>105</v>
      </c>
      <c r="B110" s="200">
        <v>76.74746323183179</v>
      </c>
      <c r="C110" s="200">
        <v>99.48906665959684</v>
      </c>
      <c r="D110" s="200">
        <v>106.27097586445177</v>
      </c>
      <c r="E110" s="200">
        <v>96.80518673253718</v>
      </c>
      <c r="F110" s="200">
        <v>99.88531524717075</v>
      </c>
      <c r="G110" s="200">
        <v>91.00935123282903</v>
      </c>
      <c r="H110" s="200">
        <v>84.61824908355501</v>
      </c>
      <c r="I110" s="200">
        <v>91.29982810528621</v>
      </c>
      <c r="J110" s="200">
        <v>103.41245197707482</v>
      </c>
      <c r="K110" s="200">
        <v>113.95544515244018</v>
      </c>
      <c r="L110" s="200">
        <v>129.25951169009394</v>
      </c>
      <c r="M110" s="200">
        <v>107.2471550673058</v>
      </c>
      <c r="N110" s="200"/>
      <c r="O110" s="209"/>
      <c r="P110" s="209"/>
    </row>
    <row r="111" spans="1:17" ht="11.25" customHeight="1">
      <c r="A111" s="17">
        <v>2001</v>
      </c>
      <c r="B111" s="200">
        <v>91.57648390800756</v>
      </c>
      <c r="C111" s="200">
        <v>96.83098712979654</v>
      </c>
      <c r="D111" s="200">
        <v>116.05561452144374</v>
      </c>
      <c r="E111" s="200">
        <v>87.70148831346664</v>
      </c>
      <c r="F111" s="200">
        <v>99.0376395849209</v>
      </c>
      <c r="G111" s="200">
        <v>86.54672187665484</v>
      </c>
      <c r="H111" s="200">
        <v>84.79243238695169</v>
      </c>
      <c r="I111" s="200">
        <v>87.10095950864205</v>
      </c>
      <c r="J111" s="200">
        <v>96.67828902638495</v>
      </c>
      <c r="K111" s="200">
        <v>95.2245559978408</v>
      </c>
      <c r="L111" s="200">
        <v>123.53551798364748</v>
      </c>
      <c r="M111" s="200">
        <v>102.48359691432904</v>
      </c>
      <c r="N111" s="200">
        <f>(B111+C111+D111+E111+F111+G111+H111+I111+J111+K111+L111+M111)/12</f>
        <v>97.29702392934053</v>
      </c>
      <c r="O111" s="209">
        <f>100*(E111-D111)/D111</f>
        <v>-24.43149891963053</v>
      </c>
      <c r="P111" s="209">
        <f>100*(E111-E110)/E110</f>
        <v>-9.404143234828034</v>
      </c>
      <c r="Q111" s="207">
        <f>(((B111+C111+D111+E111)/4)-((B110+C110+D110+E110)/4))/((B110+C110+D110+E110)/4)*100</f>
        <v>3.388202303483239</v>
      </c>
    </row>
    <row r="112" spans="1:17" ht="11.25" customHeight="1">
      <c r="A112" s="18">
        <v>2002</v>
      </c>
      <c r="B112" s="200">
        <v>86.38638638278273</v>
      </c>
      <c r="C112" s="200">
        <v>94.8898410211126</v>
      </c>
      <c r="D112" s="200">
        <v>112.64915267456</v>
      </c>
      <c r="E112" s="200">
        <v>109.44022140784769</v>
      </c>
      <c r="F112" s="200">
        <v>89.4600649017302</v>
      </c>
      <c r="G112" s="200">
        <v>99.67477302952871</v>
      </c>
      <c r="H112" s="200">
        <v>87.11334640976322</v>
      </c>
      <c r="I112" s="200">
        <v>98.58761657991325</v>
      </c>
      <c r="J112" s="200">
        <v>118.41220080965238</v>
      </c>
      <c r="K112" s="200">
        <v>122.64745688911557</v>
      </c>
      <c r="L112" s="200">
        <v>126.70240403136508</v>
      </c>
      <c r="M112" s="200">
        <v>105.10157742015971</v>
      </c>
      <c r="N112" s="200">
        <f>(B112+C112+D112+E112+F112+G112+H112+I112+J112+K112+L112+M112)/12</f>
        <v>104.25542012979427</v>
      </c>
      <c r="O112" s="209">
        <f>100*(E112-D112)/D112</f>
        <v>-2.8486066610574676</v>
      </c>
      <c r="P112" s="209">
        <f>100*(E112-E111)/E111</f>
        <v>24.787188350420553</v>
      </c>
      <c r="Q112" s="207">
        <f>(((B112+C112+D112+E112)/4)-((B111+C111+D111+E111)/4))/((B111+C111+D111+E111)/4)*100</f>
        <v>2.8562058788166067</v>
      </c>
    </row>
    <row r="113" spans="1:17" ht="11.25" customHeight="1">
      <c r="A113" s="18">
        <v>2003</v>
      </c>
      <c r="B113" s="200">
        <v>100.1</v>
      </c>
      <c r="C113" s="200">
        <v>100.4</v>
      </c>
      <c r="D113" s="200">
        <v>124.1</v>
      </c>
      <c r="E113" s="200">
        <v>102</v>
      </c>
      <c r="F113" s="200">
        <v>92.6</v>
      </c>
      <c r="G113" s="200">
        <v>109.1</v>
      </c>
      <c r="H113" s="200">
        <v>103.2</v>
      </c>
      <c r="I113" s="200">
        <v>101.4</v>
      </c>
      <c r="J113" s="200">
        <v>131.4</v>
      </c>
      <c r="K113" s="200">
        <v>136.5</v>
      </c>
      <c r="L113" s="200">
        <v>140.5</v>
      </c>
      <c r="M113" s="200">
        <v>113.6</v>
      </c>
      <c r="N113" s="200">
        <f>(B113+C113+D113+E113+F113+G113+H113+I113+J113+K113+L113+M113)/12</f>
        <v>112.90833333333335</v>
      </c>
      <c r="O113" s="209">
        <f>100*(E113-D113)/D113</f>
        <v>-17.80821917808219</v>
      </c>
      <c r="P113" s="209">
        <f>100*(E113-E112)/E112</f>
        <v>-6.798434169938702</v>
      </c>
      <c r="Q113" s="207">
        <f>(((B113+C113+D113+E113)/4)-((B112+C112+D112+E112)/4))/((B112+C112+D112+E112)/4)*100</f>
        <v>5.76013384088379</v>
      </c>
    </row>
    <row r="114" spans="1:17" ht="11.25" customHeight="1">
      <c r="A114" s="18">
        <v>2004</v>
      </c>
      <c r="B114" s="200">
        <f>IF('[1]UMS_W_V'!AB44&lt;&gt;0,'[1]UMS_W_V'!AB44," ")</f>
        <v>96.5</v>
      </c>
      <c r="C114" s="200">
        <f>IF('[1]UMS_W_V'!AC44&lt;&gt;0,'[1]UMS_W_V'!AC44," ")</f>
        <v>107.67076373463622</v>
      </c>
      <c r="D114" s="200">
        <f>IF('[1]UMS_W_V'!AD44&lt;&gt;0,'[1]UMS_W_V'!AD44," ")</f>
        <v>133.95202952456918</v>
      </c>
      <c r="E114" s="200">
        <f>IF('[1]UMS_W_V'!AE44&lt;&gt;0,'[1]UMS_W_V'!AE44," ")</f>
        <v>118.16510630750636</v>
      </c>
      <c r="F114" s="200" t="str">
        <f>IF('[1]UMS_W_V'!AF44&lt;&gt;0,'[1]UMS_W_V'!AF44," ")</f>
        <v> </v>
      </c>
      <c r="G114" s="200" t="str">
        <f>IF('[1]UMS_W_V'!AG44&lt;&gt;0,'[1]UMS_W_V'!AG44," ")</f>
        <v> </v>
      </c>
      <c r="H114" s="200" t="str">
        <f>IF('[1]UMS_W_V'!AH44&lt;&gt;0,'[1]UMS_W_V'!AH44," ")</f>
        <v> </v>
      </c>
      <c r="I114" s="200" t="str">
        <f>IF('[1]UMS_W_V'!AI44&lt;&gt;0,'[1]UMS_W_V'!AI44," ")</f>
        <v> </v>
      </c>
      <c r="J114" s="200" t="str">
        <f>IF('[1]UMS_W_V'!AJ44&lt;&gt;0,'[1]UMS_W_V'!AJ44," ")</f>
        <v> </v>
      </c>
      <c r="K114" s="200" t="str">
        <f>IF('[1]UMS_W_V'!AK44&lt;&gt;0,'[1]UMS_W_V'!AK44," ")</f>
        <v> </v>
      </c>
      <c r="L114" s="200" t="str">
        <f>IF('[1]UMS_W_V'!AL44&lt;&gt;0,'[1]UMS_W_V'!AL44," ")</f>
        <v> </v>
      </c>
      <c r="M114" s="200" t="str">
        <f>IF('[1]UMS_W_V'!AM44&lt;&gt;0,'[1]UMS_W_V'!AM44," ")</f>
        <v> </v>
      </c>
      <c r="N114" s="200">
        <f>(B114+C114+D114+E114)/4</f>
        <v>114.07197489167794</v>
      </c>
      <c r="O114" s="209">
        <f>100*(E114-D114)/D114</f>
        <v>-11.78550505960585</v>
      </c>
      <c r="P114" s="209">
        <f>100*(E114-E113)/E113</f>
        <v>15.848143438731727</v>
      </c>
      <c r="Q114" s="207">
        <f>(((B114+C114+D114+E114)/4)-((B113+C113+D113+E113)/4))/((B113+C113+D113+E113)/4)*100</f>
        <v>6.959188834203407</v>
      </c>
    </row>
    <row r="115" spans="1:16" ht="11.25" customHeight="1">
      <c r="A115" s="19"/>
      <c r="B115" s="200"/>
      <c r="C115" s="200"/>
      <c r="D115" s="200"/>
      <c r="E115" s="200"/>
      <c r="F115" s="200"/>
      <c r="G115" s="200"/>
      <c r="H115" s="200"/>
      <c r="I115" s="200"/>
      <c r="J115" s="200"/>
      <c r="K115" s="200"/>
      <c r="L115" s="200"/>
      <c r="M115" s="200"/>
      <c r="N115" s="200"/>
      <c r="O115" s="209"/>
      <c r="P115" s="209"/>
    </row>
    <row r="116" spans="1:16" ht="11.25" customHeight="1">
      <c r="A116" s="20" t="s">
        <v>106</v>
      </c>
      <c r="B116" s="200">
        <v>79.92623550027028</v>
      </c>
      <c r="C116" s="200">
        <v>102.27762195986425</v>
      </c>
      <c r="D116" s="200">
        <v>110.70049991114814</v>
      </c>
      <c r="E116" s="200">
        <v>100.92378465820686</v>
      </c>
      <c r="F116" s="200">
        <v>97.32545457837635</v>
      </c>
      <c r="G116" s="200">
        <v>86.6643925945107</v>
      </c>
      <c r="H116" s="200">
        <v>81.91675952004816</v>
      </c>
      <c r="I116" s="200">
        <v>96.31194666960137</v>
      </c>
      <c r="J116" s="200">
        <v>105.67157942307735</v>
      </c>
      <c r="K116" s="200">
        <v>114.70571446548202</v>
      </c>
      <c r="L116" s="200">
        <v>123.30206432321657</v>
      </c>
      <c r="M116" s="200">
        <v>100.27394644385359</v>
      </c>
      <c r="N116" s="200"/>
      <c r="O116" s="209"/>
      <c r="P116" s="209"/>
    </row>
    <row r="117" spans="1:17" ht="11.25" customHeight="1">
      <c r="A117" s="17">
        <v>2001</v>
      </c>
      <c r="B117" s="200">
        <v>88.52271072758971</v>
      </c>
      <c r="C117" s="200">
        <v>95.57400244715521</v>
      </c>
      <c r="D117" s="200">
        <v>109.11184847985052</v>
      </c>
      <c r="E117" s="200">
        <v>85.52725365072682</v>
      </c>
      <c r="F117" s="200">
        <v>95.35285317862771</v>
      </c>
      <c r="G117" s="200">
        <v>80.19067788773268</v>
      </c>
      <c r="H117" s="200">
        <v>80.36430542808803</v>
      </c>
      <c r="I117" s="200">
        <v>91.35547809163783</v>
      </c>
      <c r="J117" s="200">
        <v>99.51272811961545</v>
      </c>
      <c r="K117" s="200">
        <v>102.07019966343455</v>
      </c>
      <c r="L117" s="200">
        <v>119.68643831956038</v>
      </c>
      <c r="M117" s="200">
        <v>98.2234014842838</v>
      </c>
      <c r="N117" s="200">
        <f>(B117+C117+D117+E117+F117+G117+H117+I117+J117+K117+L117+M117)/12</f>
        <v>95.45765812319189</v>
      </c>
      <c r="O117" s="209">
        <f>100*(E117-D117)/D117</f>
        <v>-21.615063036420857</v>
      </c>
      <c r="P117" s="209">
        <f>100*(E117-E116)/E116</f>
        <v>-15.255602095801933</v>
      </c>
      <c r="Q117" s="207">
        <f>(((B117+C117+D117+E117)/4)-((B116+C116+D116+E116)/4))/((B116+C116+D116+E116)/4)*100</f>
        <v>-3.832211341320845</v>
      </c>
    </row>
    <row r="118" spans="1:17" ht="11.25" customHeight="1">
      <c r="A118" s="18">
        <v>2002</v>
      </c>
      <c r="B118" s="200">
        <v>84.36979828429965</v>
      </c>
      <c r="C118" s="200">
        <v>89.17343992697933</v>
      </c>
      <c r="D118" s="200">
        <v>106.7408693617746</v>
      </c>
      <c r="E118" s="200">
        <v>93.97973956139121</v>
      </c>
      <c r="F118" s="200">
        <v>77.5252237177152</v>
      </c>
      <c r="G118" s="200">
        <v>91.35856833682129</v>
      </c>
      <c r="H118" s="200">
        <v>83.46993928624651</v>
      </c>
      <c r="I118" s="200">
        <v>98.18342692045421</v>
      </c>
      <c r="J118" s="200">
        <v>108.30731222612503</v>
      </c>
      <c r="K118" s="200">
        <v>114.43769210211245</v>
      </c>
      <c r="L118" s="200">
        <v>113.21764152497991</v>
      </c>
      <c r="M118" s="200">
        <v>97.75911538970603</v>
      </c>
      <c r="N118" s="200">
        <f>(B118+C118+D118+E118+F118+G118+H118+I118+J118+K118+L118+M118)/12</f>
        <v>96.54356388655044</v>
      </c>
      <c r="O118" s="209">
        <f>100*(E118-D118)/D118</f>
        <v>-11.955242520212531</v>
      </c>
      <c r="P118" s="209">
        <f>100*(E118-E117)/E117</f>
        <v>9.88279823082167</v>
      </c>
      <c r="Q118" s="207">
        <f>(((B118+C118+D118+E118)/4)-((B117+C117+D117+E117)/4))/((B117+C117+D117+E117)/4)*100</f>
        <v>-1.180761889992456</v>
      </c>
    </row>
    <row r="119" spans="1:17" ht="11.25" customHeight="1">
      <c r="A119" s="18">
        <v>2003</v>
      </c>
      <c r="B119" s="200">
        <v>91.3</v>
      </c>
      <c r="C119" s="200">
        <v>91.1</v>
      </c>
      <c r="D119" s="200">
        <v>112.9</v>
      </c>
      <c r="E119" s="200">
        <v>95</v>
      </c>
      <c r="F119" s="200">
        <v>88.1</v>
      </c>
      <c r="G119" s="200">
        <v>103.5</v>
      </c>
      <c r="H119" s="200">
        <v>88.7</v>
      </c>
      <c r="I119" s="200">
        <v>97.1</v>
      </c>
      <c r="J119" s="200">
        <v>114.9</v>
      </c>
      <c r="K119" s="200">
        <v>110.9</v>
      </c>
      <c r="L119" s="200">
        <v>108.9</v>
      </c>
      <c r="M119" s="200">
        <v>102.4</v>
      </c>
      <c r="N119" s="200">
        <f>(B119+C119+D119+E119+F119+G119+H119+I119+J119+K119+L119+M119)/12</f>
        <v>100.40000000000002</v>
      </c>
      <c r="O119" s="209">
        <f>100*(E119-D119)/D119</f>
        <v>-15.854738706820198</v>
      </c>
      <c r="P119" s="209">
        <f>100*(E119-E118)/E118</f>
        <v>1.0856174355987795</v>
      </c>
      <c r="Q119" s="207">
        <f>(((B119+C119+D119+E119)/4)-((B118+C118+D118+E118)/4))/((B118+C118+D118+E118)/4)*100</f>
        <v>4.284718651917927</v>
      </c>
    </row>
    <row r="120" spans="1:17" ht="12.75" customHeight="1">
      <c r="A120" s="18">
        <v>2004</v>
      </c>
      <c r="B120" s="200">
        <f>IF('[1]UMS_W_V'!B44&lt;&gt;0,'[1]UMS_W_V'!B44," ")</f>
        <v>84.5</v>
      </c>
      <c r="C120" s="200">
        <f>IF('[1]UMS_W_V'!C44&lt;&gt;0,'[1]UMS_W_V'!C44," ")</f>
        <v>91.31897209844864</v>
      </c>
      <c r="D120" s="200">
        <f>IF('[1]UMS_W_V'!D44&lt;&gt;0,'[1]UMS_W_V'!D44," ")</f>
        <v>114.59070896030259</v>
      </c>
      <c r="E120" s="200">
        <f>IF('[1]UMS_W_V'!E44&lt;&gt;0,'[1]UMS_W_V'!E44," ")</f>
        <v>101.06632068459609</v>
      </c>
      <c r="F120" s="200" t="str">
        <f>IF('[1]UMS_W_V'!F44&lt;&gt;0,'[1]UMS_W_V'!F44," ")</f>
        <v> </v>
      </c>
      <c r="G120" s="200" t="str">
        <f>IF('[1]UMS_W_V'!G44&lt;&gt;0,'[1]UMS_W_V'!G44," ")</f>
        <v> </v>
      </c>
      <c r="H120" s="200" t="str">
        <f>IF('[1]UMS_W_V'!H44&lt;&gt;0,'[1]UMS_W_V'!H44," ")</f>
        <v> </v>
      </c>
      <c r="I120" s="200" t="str">
        <f>IF('[1]UMS_W_V'!I44&lt;&gt;0,'[1]UMS_W_V'!I44," ")</f>
        <v> </v>
      </c>
      <c r="J120" s="200" t="str">
        <f>IF('[1]UMS_W_V'!J44&lt;&gt;0,'[1]UMS_W_V'!J44," ")</f>
        <v> </v>
      </c>
      <c r="K120" s="200" t="str">
        <f>IF('[1]UMS_W_V'!K44&lt;&gt;0,'[1]UMS_W_V'!K44," ")</f>
        <v> </v>
      </c>
      <c r="L120" s="200" t="str">
        <f>IF('[1]UMS_W_V'!L44&lt;&gt;0,'[1]UMS_W_V'!L44," ")</f>
        <v> </v>
      </c>
      <c r="M120" s="200" t="str">
        <f>IF('[1]UMS_W_V'!M44&lt;&gt;0,'[1]UMS_W_V'!M44," ")</f>
        <v> </v>
      </c>
      <c r="N120" s="200">
        <f>(B120+C120+D120+E120)/4</f>
        <v>97.86900043583682</v>
      </c>
      <c r="O120" s="209">
        <f>100*(E120-D120)/D120</f>
        <v>-11.80234278888328</v>
      </c>
      <c r="P120" s="209">
        <f>100*(E120-E119)/E119</f>
        <v>6.385600720627466</v>
      </c>
      <c r="Q120" s="207">
        <f>(((B120+C120+D120+E120)/4)-((B119+C119+D119+E119)/4))/((B119+C119+D119+E119)/4)*100</f>
        <v>0.3013071338322681</v>
      </c>
    </row>
    <row r="121" spans="1:16" ht="11.25" customHeight="1">
      <c r="A121" s="19"/>
      <c r="B121" s="200"/>
      <c r="C121" s="200"/>
      <c r="D121" s="200"/>
      <c r="E121" s="200"/>
      <c r="F121" s="200"/>
      <c r="G121" s="200"/>
      <c r="H121" s="200"/>
      <c r="I121" s="200"/>
      <c r="J121" s="200"/>
      <c r="K121" s="200"/>
      <c r="L121" s="200"/>
      <c r="M121" s="200"/>
      <c r="N121" s="200"/>
      <c r="O121" s="209"/>
      <c r="P121" s="209"/>
    </row>
    <row r="122" spans="1:16" ht="11.25" customHeight="1">
      <c r="A122" s="20" t="s">
        <v>107</v>
      </c>
      <c r="B122" s="200">
        <v>69.87208142155966</v>
      </c>
      <c r="C122" s="200">
        <v>93.45768700288147</v>
      </c>
      <c r="D122" s="200">
        <v>96.69033702438814</v>
      </c>
      <c r="E122" s="200">
        <v>87.89705149342745</v>
      </c>
      <c r="F122" s="200">
        <v>105.42205017773007</v>
      </c>
      <c r="G122" s="200">
        <v>100.40708313570235</v>
      </c>
      <c r="H122" s="200">
        <v>90.46131383143072</v>
      </c>
      <c r="I122" s="200">
        <v>80.45909278563417</v>
      </c>
      <c r="J122" s="200">
        <v>98.52617436894427</v>
      </c>
      <c r="K122" s="200">
        <v>112.33268404646299</v>
      </c>
      <c r="L122" s="200">
        <v>142.14490320676668</v>
      </c>
      <c r="M122" s="200">
        <v>122.32954148543766</v>
      </c>
      <c r="N122" s="200"/>
      <c r="O122" s="227"/>
      <c r="P122" s="227"/>
    </row>
    <row r="123" spans="1:17" ht="11.25" customHeight="1">
      <c r="A123" s="17">
        <v>2001</v>
      </c>
      <c r="B123" s="200">
        <v>98.18150458255035</v>
      </c>
      <c r="C123" s="200">
        <v>99.54972533248933</v>
      </c>
      <c r="D123" s="200">
        <v>131.0743194374506</v>
      </c>
      <c r="E123" s="200">
        <v>92.40415090398578</v>
      </c>
      <c r="F123" s="200">
        <v>107.00748179604147</v>
      </c>
      <c r="G123" s="200">
        <v>100.29423994356375</v>
      </c>
      <c r="H123" s="200">
        <v>94.37004945007175</v>
      </c>
      <c r="I123" s="200">
        <v>77.89884082744605</v>
      </c>
      <c r="J123" s="200">
        <v>90.547667093627</v>
      </c>
      <c r="K123" s="200">
        <v>80.41808043024513</v>
      </c>
      <c r="L123" s="200">
        <v>131.8607108699827</v>
      </c>
      <c r="M123" s="200">
        <v>111.6979940663828</v>
      </c>
      <c r="N123" s="200">
        <f>(B123+C123+D123+E123+F123+G123+H123+I123+J123+K123+L123+M123)/12</f>
        <v>101.27539706115306</v>
      </c>
      <c r="O123" s="209">
        <f>100*(E123-D123)/D123</f>
        <v>-29.50247516022271</v>
      </c>
      <c r="P123" s="209">
        <f>100*(E123-E122)/E122</f>
        <v>5.127702617982977</v>
      </c>
      <c r="Q123" s="207">
        <f>(((B123+C123+D123+E123)/4)-((B122+C122+D122+E122)/4))/((B122+C122+D122+E122)/4)*100</f>
        <v>21.066090548211626</v>
      </c>
    </row>
    <row r="124" spans="1:17" ht="11.25" customHeight="1">
      <c r="A124" s="18">
        <v>2002</v>
      </c>
      <c r="B124" s="200">
        <v>90.74807446237482</v>
      </c>
      <c r="C124" s="200">
        <v>107.25387239836219</v>
      </c>
      <c r="D124" s="200">
        <v>125.42820702328699</v>
      </c>
      <c r="E124" s="200">
        <v>142.87977184328273</v>
      </c>
      <c r="F124" s="200">
        <v>115.27399021607224</v>
      </c>
      <c r="G124" s="200">
        <v>117.66193209645922</v>
      </c>
      <c r="H124" s="200">
        <v>94.99368917198595</v>
      </c>
      <c r="I124" s="200">
        <v>99.461840331009</v>
      </c>
      <c r="J124" s="200">
        <v>140.2681128539959</v>
      </c>
      <c r="K124" s="200">
        <v>140.4043965717026</v>
      </c>
      <c r="L124" s="200">
        <v>155.86866161620387</v>
      </c>
      <c r="M124" s="200">
        <v>120.9826238058763</v>
      </c>
      <c r="N124" s="200">
        <f>(B124+C124+D124+E124+F124+G124+H124+I124+J124+K124+L124+M124)/12</f>
        <v>120.93543103255098</v>
      </c>
      <c r="O124" s="209">
        <f>100*(E124-D124)/D124</f>
        <v>13.913588684844775</v>
      </c>
      <c r="P124" s="209">
        <f>100*(E124-E123)/E123</f>
        <v>54.624841465990585</v>
      </c>
      <c r="Q124" s="207">
        <f>(((B124+C124+D124+E124)/4)-((B123+C123+D123+E123)/4))/((B123+C123+D123+E123)/4)*100</f>
        <v>10.707309314901558</v>
      </c>
    </row>
    <row r="125" spans="1:17" ht="11.25" customHeight="1">
      <c r="A125" s="18">
        <v>2003</v>
      </c>
      <c r="B125" s="200">
        <v>119.1</v>
      </c>
      <c r="C125" s="200">
        <v>120.7</v>
      </c>
      <c r="D125" s="200">
        <v>148.2</v>
      </c>
      <c r="E125" s="200">
        <v>117.2</v>
      </c>
      <c r="F125" s="200">
        <v>102.3</v>
      </c>
      <c r="G125" s="200">
        <v>121.3</v>
      </c>
      <c r="H125" s="200">
        <v>134.4</v>
      </c>
      <c r="I125" s="200">
        <v>110.6</v>
      </c>
      <c r="J125" s="200">
        <v>167</v>
      </c>
      <c r="K125" s="200">
        <v>191.8</v>
      </c>
      <c r="L125" s="200">
        <v>208.8</v>
      </c>
      <c r="M125" s="200">
        <v>137.9</v>
      </c>
      <c r="N125" s="200">
        <f>(B125+C125+D125+E125+F125+G125+H125+I125+J125+K125+L125+M125)/12</f>
        <v>139.94166666666666</v>
      </c>
      <c r="O125" s="209">
        <f>100*(E125-D125)/D125</f>
        <v>-20.917678812415648</v>
      </c>
      <c r="P125" s="209">
        <f>100*(E125-E124)/E124</f>
        <v>-17.97299331598143</v>
      </c>
      <c r="Q125" s="207">
        <f>(((B125+C125+D125+E125)/4)-((B124+C124+D124+E124)/4))/((B124+C124+D124+E124)/4)*100</f>
        <v>8.339962785916729</v>
      </c>
    </row>
    <row r="126" spans="1:17" ht="11.25" customHeight="1">
      <c r="A126" s="18">
        <v>2004</v>
      </c>
      <c r="B126" s="200">
        <f>IF('[1]UMS_W_V'!O44&lt;&gt;0,'[1]UMS_W_V'!O44," ")</f>
        <v>122.5</v>
      </c>
      <c r="C126" s="200">
        <f>IF('[1]UMS_W_V'!P44&lt;&gt;0,'[1]UMS_W_V'!P44," ")</f>
        <v>143.03813239521924</v>
      </c>
      <c r="D126" s="200">
        <f>IF('[1]UMS_W_V'!Q44&lt;&gt;0,'[1]UMS_W_V'!Q44," ")</f>
        <v>175.82872275687347</v>
      </c>
      <c r="E126" s="200">
        <f>IF('[1]UMS_W_V'!R44&lt;&gt;0,'[1]UMS_W_V'!R44," ")</f>
        <v>155.14815184920346</v>
      </c>
      <c r="F126" s="200" t="str">
        <f>IF('[1]UMS_W_V'!S44&lt;&gt;0,'[1]UMS_W_V'!S44," ")</f>
        <v> </v>
      </c>
      <c r="G126" s="200" t="str">
        <f>IF('[1]UMS_W_V'!T44&lt;&gt;0,'[1]UMS_W_V'!T44," ")</f>
        <v> </v>
      </c>
      <c r="H126" s="200" t="str">
        <f>IF('[1]UMS_W_V'!U44&lt;&gt;0,'[1]UMS_W_V'!U44," ")</f>
        <v> </v>
      </c>
      <c r="I126" s="200" t="str">
        <f>IF('[1]UMS_W_V'!V44&lt;&gt;0,'[1]UMS_W_V'!V44," ")</f>
        <v> </v>
      </c>
      <c r="J126" s="200" t="str">
        <f>IF('[1]UMS_W_V'!W44&lt;&gt;0,'[1]UMS_W_V'!W44," ")</f>
        <v> </v>
      </c>
      <c r="K126" s="200" t="str">
        <f>IF('[1]UMS_W_V'!X44&lt;&gt;0,'[1]UMS_W_V'!X44," ")</f>
        <v> </v>
      </c>
      <c r="L126" s="200" t="str">
        <f>IF('[1]UMS_W_V'!Y44&lt;&gt;0,'[1]UMS_W_V'!Y44," ")</f>
        <v> </v>
      </c>
      <c r="M126" s="200" t="str">
        <f>IF('[1]UMS_W_V'!Z44&lt;&gt;0,'[1]UMS_W_V'!Z44," ")</f>
        <v> </v>
      </c>
      <c r="N126" s="200">
        <f>(B126+C126+D126+E126)/4</f>
        <v>149.12875175032406</v>
      </c>
      <c r="O126" s="209">
        <f>100*(E126-D126)/D126</f>
        <v>-11.761770536356567</v>
      </c>
      <c r="P126" s="209">
        <f>100*(E126-E125)/E125</f>
        <v>32.37896915461045</v>
      </c>
      <c r="Q126" s="207">
        <f>(((B126+C126+D126+E126)/4)-((B125+C125+D125+E125)/4))/((B125+C125+D125+E125)/4)*100</f>
        <v>18.07502117998738</v>
      </c>
    </row>
    <row r="127" spans="1:16" ht="11.25" customHeight="1">
      <c r="A127" s="213"/>
      <c r="B127" s="200"/>
      <c r="C127" s="200"/>
      <c r="D127" s="200"/>
      <c r="E127" s="200"/>
      <c r="F127" s="200"/>
      <c r="G127" s="200"/>
      <c r="H127" s="200"/>
      <c r="I127" s="200"/>
      <c r="J127" s="200"/>
      <c r="K127" s="200"/>
      <c r="L127" s="200"/>
      <c r="M127" s="200"/>
      <c r="N127" s="220"/>
      <c r="O127" s="217"/>
      <c r="P127" s="217"/>
    </row>
    <row r="128" spans="1:16" ht="11.25" customHeight="1">
      <c r="A128" s="213"/>
      <c r="B128" s="200"/>
      <c r="C128" s="200"/>
      <c r="D128" s="200"/>
      <c r="E128" s="200"/>
      <c r="F128" s="200"/>
      <c r="G128" s="200"/>
      <c r="H128" s="200"/>
      <c r="I128" s="200"/>
      <c r="J128" s="200"/>
      <c r="K128" s="200"/>
      <c r="L128" s="200"/>
      <c r="M128" s="200"/>
      <c r="N128" s="220"/>
      <c r="O128" s="217"/>
      <c r="P128" s="217"/>
    </row>
    <row r="129" spans="1:16" ht="11.25" customHeight="1">
      <c r="A129" s="213"/>
      <c r="B129" s="200"/>
      <c r="C129" s="200"/>
      <c r="D129" s="200"/>
      <c r="E129" s="200"/>
      <c r="F129" s="200"/>
      <c r="G129" s="200"/>
      <c r="H129" s="200"/>
      <c r="I129" s="200"/>
      <c r="J129" s="200"/>
      <c r="K129" s="200"/>
      <c r="L129" s="200"/>
      <c r="M129" s="200"/>
      <c r="N129" s="220"/>
      <c r="O129" s="217"/>
      <c r="P129" s="217"/>
    </row>
    <row r="130" spans="1:16" ht="11.25" customHeight="1">
      <c r="A130" s="213"/>
      <c r="B130" s="200"/>
      <c r="C130" s="200"/>
      <c r="D130" s="200"/>
      <c r="E130" s="200"/>
      <c r="F130" s="200"/>
      <c r="G130" s="200"/>
      <c r="H130" s="200"/>
      <c r="I130" s="200"/>
      <c r="J130" s="200"/>
      <c r="K130" s="200"/>
      <c r="L130" s="200"/>
      <c r="M130" s="200"/>
      <c r="N130" s="220"/>
      <c r="O130" s="217"/>
      <c r="P130" s="217"/>
    </row>
    <row r="131" spans="1:16" ht="11.25" customHeight="1">
      <c r="A131" s="213"/>
      <c r="B131" s="200"/>
      <c r="C131" s="200"/>
      <c r="D131" s="200"/>
      <c r="E131" s="200"/>
      <c r="F131" s="200"/>
      <c r="G131" s="200"/>
      <c r="H131" s="200"/>
      <c r="I131" s="200"/>
      <c r="J131" s="200"/>
      <c r="K131" s="200"/>
      <c r="L131" s="200"/>
      <c r="M131" s="200"/>
      <c r="N131" s="220"/>
      <c r="O131" s="217"/>
      <c r="P131" s="217"/>
    </row>
    <row r="132" spans="1:16" ht="11.25" customHeight="1">
      <c r="A132" s="213"/>
      <c r="B132" s="200"/>
      <c r="C132" s="200"/>
      <c r="D132" s="200"/>
      <c r="E132" s="200"/>
      <c r="F132" s="200"/>
      <c r="G132" s="200"/>
      <c r="H132" s="200"/>
      <c r="I132" s="200"/>
      <c r="J132" s="200"/>
      <c r="K132" s="200"/>
      <c r="L132" s="200"/>
      <c r="M132" s="200"/>
      <c r="N132" s="220"/>
      <c r="O132" s="217"/>
      <c r="P132" s="217"/>
    </row>
    <row r="133" spans="1:16" ht="11.25" customHeight="1">
      <c r="A133" s="213"/>
      <c r="B133" s="200"/>
      <c r="C133" s="200"/>
      <c r="D133" s="200"/>
      <c r="E133" s="200"/>
      <c r="F133" s="200"/>
      <c r="G133" s="200"/>
      <c r="H133" s="200"/>
      <c r="I133" s="200"/>
      <c r="J133" s="200"/>
      <c r="K133" s="200"/>
      <c r="L133" s="200"/>
      <c r="M133" s="200"/>
      <c r="N133" s="220"/>
      <c r="O133" s="217"/>
      <c r="P133" s="217"/>
    </row>
    <row r="134" spans="1:16" ht="11.25" customHeight="1">
      <c r="A134" s="213"/>
      <c r="B134" s="200"/>
      <c r="C134" s="200"/>
      <c r="D134" s="200"/>
      <c r="E134" s="200"/>
      <c r="F134" s="200"/>
      <c r="G134" s="200"/>
      <c r="H134" s="200"/>
      <c r="I134" s="200"/>
      <c r="J134" s="200"/>
      <c r="K134" s="200"/>
      <c r="L134" s="200"/>
      <c r="M134" s="200"/>
      <c r="N134" s="220"/>
      <c r="O134" s="217"/>
      <c r="P134" s="217"/>
    </row>
    <row r="135" spans="1:16" ht="11.25" customHeight="1">
      <c r="A135" s="213"/>
      <c r="B135" s="200"/>
      <c r="C135" s="200"/>
      <c r="D135" s="200"/>
      <c r="E135" s="200"/>
      <c r="F135" s="200"/>
      <c r="G135" s="200"/>
      <c r="H135" s="200"/>
      <c r="I135" s="200"/>
      <c r="J135" s="200"/>
      <c r="K135" s="200"/>
      <c r="L135" s="200"/>
      <c r="M135" s="200"/>
      <c r="N135" s="220"/>
      <c r="O135" s="217"/>
      <c r="P135" s="217"/>
    </row>
    <row r="136" spans="1:16" ht="11.25" customHeight="1">
      <c r="A136" s="213"/>
      <c r="B136" s="200"/>
      <c r="C136" s="200"/>
      <c r="D136" s="200"/>
      <c r="E136" s="200"/>
      <c r="F136" s="200"/>
      <c r="G136" s="200"/>
      <c r="H136" s="200"/>
      <c r="I136" s="200"/>
      <c r="J136" s="200"/>
      <c r="K136" s="200"/>
      <c r="L136" s="200"/>
      <c r="M136" s="200"/>
      <c r="N136" s="220"/>
      <c r="O136" s="217"/>
      <c r="P136" s="217"/>
    </row>
    <row r="137" spans="1:17" ht="12.75" customHeight="1">
      <c r="A137" s="488" t="s">
        <v>133</v>
      </c>
      <c r="B137" s="488"/>
      <c r="C137" s="488"/>
      <c r="D137" s="488"/>
      <c r="E137" s="488"/>
      <c r="F137" s="488"/>
      <c r="G137" s="488"/>
      <c r="H137" s="488"/>
      <c r="I137" s="488"/>
      <c r="J137" s="488"/>
      <c r="K137" s="488"/>
      <c r="L137" s="488"/>
      <c r="M137" s="488"/>
      <c r="N137" s="488"/>
      <c r="O137" s="488"/>
      <c r="P137" s="488"/>
      <c r="Q137" s="488"/>
    </row>
    <row r="138" spans="1:16" ht="12.75" customHeight="1">
      <c r="A138" s="166"/>
      <c r="B138" s="205"/>
      <c r="C138" s="205"/>
      <c r="D138" s="205"/>
      <c r="E138" s="205"/>
      <c r="F138" s="205"/>
      <c r="G138" s="205"/>
      <c r="H138" s="205"/>
      <c r="I138" s="205"/>
      <c r="J138" s="205"/>
      <c r="K138" s="205"/>
      <c r="L138" s="205"/>
      <c r="M138" s="205"/>
      <c r="N138" s="222"/>
      <c r="O138" s="222"/>
      <c r="P138" s="222"/>
    </row>
    <row r="139" spans="1:17" ht="14.25" customHeight="1">
      <c r="A139" s="482" t="s">
        <v>126</v>
      </c>
      <c r="B139" s="482"/>
      <c r="C139" s="482"/>
      <c r="D139" s="482"/>
      <c r="E139" s="482"/>
      <c r="F139" s="482"/>
      <c r="G139" s="482"/>
      <c r="H139" s="482"/>
      <c r="I139" s="482"/>
      <c r="J139" s="482"/>
      <c r="K139" s="482"/>
      <c r="L139" s="482"/>
      <c r="M139" s="482"/>
      <c r="N139" s="482"/>
      <c r="O139" s="482"/>
      <c r="P139" s="482"/>
      <c r="Q139" s="482"/>
    </row>
    <row r="140" spans="1:17" ht="12.75" customHeight="1">
      <c r="A140" s="482" t="s">
        <v>134</v>
      </c>
      <c r="B140" s="482"/>
      <c r="C140" s="482"/>
      <c r="D140" s="482"/>
      <c r="E140" s="482"/>
      <c r="F140" s="482"/>
      <c r="G140" s="482"/>
      <c r="H140" s="482"/>
      <c r="I140" s="482"/>
      <c r="J140" s="482"/>
      <c r="K140" s="482"/>
      <c r="L140" s="482"/>
      <c r="M140" s="482"/>
      <c r="N140" s="482"/>
      <c r="O140" s="482"/>
      <c r="P140" s="482"/>
      <c r="Q140" s="482"/>
    </row>
    <row r="141" spans="1:17" ht="12.75" customHeight="1">
      <c r="A141" s="482" t="s">
        <v>84</v>
      </c>
      <c r="B141" s="482"/>
      <c r="C141" s="482"/>
      <c r="D141" s="482"/>
      <c r="E141" s="482"/>
      <c r="F141" s="482"/>
      <c r="G141" s="482"/>
      <c r="H141" s="482"/>
      <c r="I141" s="482"/>
      <c r="J141" s="482"/>
      <c r="K141" s="482"/>
      <c r="L141" s="482"/>
      <c r="M141" s="482"/>
      <c r="N141" s="482"/>
      <c r="O141" s="482"/>
      <c r="P141" s="482"/>
      <c r="Q141" s="482"/>
    </row>
    <row r="142" spans="1:16" ht="12.75" customHeight="1">
      <c r="A142" s="215"/>
      <c r="B142" s="223"/>
      <c r="C142" s="223"/>
      <c r="D142" s="223"/>
      <c r="E142" s="223"/>
      <c r="F142" s="223"/>
      <c r="G142" s="223"/>
      <c r="H142" s="223"/>
      <c r="I142" s="223"/>
      <c r="J142" s="223"/>
      <c r="K142" s="223"/>
      <c r="L142" s="223"/>
      <c r="M142" s="223"/>
      <c r="N142" s="223"/>
      <c r="O142" s="223"/>
      <c r="P142" s="223"/>
    </row>
    <row r="143" ht="12.75" customHeight="1"/>
    <row r="144" spans="1:17" ht="12.75" customHeight="1">
      <c r="A144" s="173"/>
      <c r="B144" s="174"/>
      <c r="C144" s="175"/>
      <c r="D144" s="175"/>
      <c r="E144" s="175"/>
      <c r="F144" s="175"/>
      <c r="G144" s="175"/>
      <c r="H144" s="175"/>
      <c r="I144" s="175"/>
      <c r="J144" s="175"/>
      <c r="K144" s="175"/>
      <c r="L144" s="175"/>
      <c r="M144" s="175"/>
      <c r="N144" s="176"/>
      <c r="O144" s="484" t="s">
        <v>85</v>
      </c>
      <c r="P144" s="485"/>
      <c r="Q144" s="485"/>
    </row>
    <row r="145" spans="1:17" ht="12.75" customHeight="1">
      <c r="A145" s="177"/>
      <c r="B145" s="178"/>
      <c r="C145" s="179"/>
      <c r="D145" s="179"/>
      <c r="E145" s="179"/>
      <c r="F145" s="179"/>
      <c r="G145" s="179"/>
      <c r="H145" s="179"/>
      <c r="I145" s="179"/>
      <c r="J145" s="179"/>
      <c r="K145" s="179"/>
      <c r="L145" s="179"/>
      <c r="M145" s="179"/>
      <c r="N145" s="180"/>
      <c r="O145" s="181" t="s">
        <v>90</v>
      </c>
      <c r="P145" s="182"/>
      <c r="Q145" s="183" t="s">
        <v>199</v>
      </c>
    </row>
    <row r="146" spans="1:17" ht="12.75" customHeight="1">
      <c r="A146" s="184" t="s">
        <v>86</v>
      </c>
      <c r="B146" s="178" t="s">
        <v>87</v>
      </c>
      <c r="C146" s="179" t="s">
        <v>88</v>
      </c>
      <c r="D146" s="179" t="s">
        <v>89</v>
      </c>
      <c r="E146" s="179" t="s">
        <v>90</v>
      </c>
      <c r="F146" s="179" t="s">
        <v>91</v>
      </c>
      <c r="G146" s="179" t="s">
        <v>92</v>
      </c>
      <c r="H146" s="179" t="s">
        <v>93</v>
      </c>
      <c r="I146" s="179" t="s">
        <v>94</v>
      </c>
      <c r="J146" s="179" t="s">
        <v>95</v>
      </c>
      <c r="K146" s="179" t="s">
        <v>96</v>
      </c>
      <c r="L146" s="179" t="s">
        <v>97</v>
      </c>
      <c r="M146" s="179" t="s">
        <v>98</v>
      </c>
      <c r="N146" s="185" t="s">
        <v>99</v>
      </c>
      <c r="O146" s="486" t="s">
        <v>100</v>
      </c>
      <c r="P146" s="487"/>
      <c r="Q146" s="487"/>
    </row>
    <row r="147" spans="1:17" ht="12.75" customHeight="1">
      <c r="A147" s="177"/>
      <c r="B147" s="178"/>
      <c r="C147" s="179"/>
      <c r="D147" s="179"/>
      <c r="E147" s="179"/>
      <c r="F147" s="179"/>
      <c r="G147" s="179"/>
      <c r="H147" s="179"/>
      <c r="I147" s="179"/>
      <c r="J147" s="179"/>
      <c r="K147" s="179"/>
      <c r="L147" s="179"/>
      <c r="M147" s="179"/>
      <c r="N147" s="180"/>
      <c r="O147" s="185" t="s">
        <v>101</v>
      </c>
      <c r="P147" s="186" t="s">
        <v>102</v>
      </c>
      <c r="Q147" s="187" t="s">
        <v>102</v>
      </c>
    </row>
    <row r="148" spans="1:17" ht="12.75" customHeight="1">
      <c r="A148" s="188"/>
      <c r="B148" s="189"/>
      <c r="C148" s="190"/>
      <c r="D148" s="190"/>
      <c r="E148" s="190"/>
      <c r="F148" s="190"/>
      <c r="G148" s="190"/>
      <c r="H148" s="190"/>
      <c r="I148" s="190"/>
      <c r="J148" s="190"/>
      <c r="K148" s="190"/>
      <c r="L148" s="190"/>
      <c r="M148" s="190"/>
      <c r="N148" s="191"/>
      <c r="O148" s="192" t="s">
        <v>103</v>
      </c>
      <c r="P148" s="193" t="s">
        <v>104</v>
      </c>
      <c r="Q148" s="194" t="s">
        <v>143</v>
      </c>
    </row>
    <row r="149" spans="1:16" ht="11.25" customHeight="1">
      <c r="A149" s="195"/>
      <c r="B149" s="196"/>
      <c r="C149" s="196"/>
      <c r="D149" s="196"/>
      <c r="E149" s="196"/>
      <c r="F149" s="196"/>
      <c r="G149" s="196"/>
      <c r="H149" s="196"/>
      <c r="I149" s="196"/>
      <c r="J149" s="196"/>
      <c r="K149" s="196"/>
      <c r="L149" s="196"/>
      <c r="M149" s="196"/>
      <c r="N149" s="197"/>
      <c r="O149" s="198"/>
      <c r="P149" s="186"/>
    </row>
    <row r="150" spans="1:16" ht="11.25" customHeight="1">
      <c r="A150" s="195"/>
      <c r="B150" s="196"/>
      <c r="C150" s="196"/>
      <c r="D150" s="196"/>
      <c r="E150" s="196"/>
      <c r="F150" s="196"/>
      <c r="G150" s="196"/>
      <c r="H150" s="196"/>
      <c r="I150" s="196"/>
      <c r="J150" s="196"/>
      <c r="K150" s="196"/>
      <c r="L150" s="196"/>
      <c r="M150" s="196"/>
      <c r="N150" s="197"/>
      <c r="O150" s="198"/>
      <c r="P150" s="186"/>
    </row>
    <row r="151" spans="1:16" ht="11.25" customHeight="1">
      <c r="A151" s="213"/>
      <c r="B151" s="216"/>
      <c r="C151" s="216"/>
      <c r="D151" s="216"/>
      <c r="E151" s="216"/>
      <c r="F151" s="216"/>
      <c r="G151" s="216"/>
      <c r="H151" s="216"/>
      <c r="I151" s="216"/>
      <c r="J151" s="216"/>
      <c r="K151" s="216"/>
      <c r="L151" s="216"/>
      <c r="M151" s="216"/>
      <c r="N151" s="217"/>
      <c r="O151" s="217"/>
      <c r="P151" s="217"/>
    </row>
    <row r="152" spans="1:17" ht="12.75" customHeight="1">
      <c r="A152" s="542" t="s">
        <v>115</v>
      </c>
      <c r="B152" s="542"/>
      <c r="C152" s="542"/>
      <c r="D152" s="542"/>
      <c r="E152" s="542"/>
      <c r="F152" s="542"/>
      <c r="G152" s="542"/>
      <c r="H152" s="542"/>
      <c r="I152" s="542"/>
      <c r="J152" s="542"/>
      <c r="K152" s="542"/>
      <c r="L152" s="542"/>
      <c r="M152" s="542"/>
      <c r="N152" s="542"/>
      <c r="O152" s="542"/>
      <c r="P152" s="542"/>
      <c r="Q152" s="542"/>
    </row>
    <row r="153" spans="1:16" ht="11.25" customHeight="1">
      <c r="A153" s="224"/>
      <c r="B153" s="217"/>
      <c r="C153" s="217"/>
      <c r="D153" s="217"/>
      <c r="E153" s="217"/>
      <c r="F153" s="217"/>
      <c r="G153" s="217"/>
      <c r="H153" s="217"/>
      <c r="I153" s="217"/>
      <c r="J153" s="217"/>
      <c r="K153" s="217"/>
      <c r="L153" s="217"/>
      <c r="M153" s="217"/>
      <c r="N153" s="217"/>
      <c r="O153" s="217"/>
      <c r="P153" s="217"/>
    </row>
    <row r="154" spans="1:16" ht="11.25" customHeight="1">
      <c r="A154" s="219"/>
      <c r="B154" s="200"/>
      <c r="C154" s="200"/>
      <c r="D154" s="200"/>
      <c r="E154" s="200"/>
      <c r="F154" s="200"/>
      <c r="G154" s="200"/>
      <c r="H154" s="200"/>
      <c r="I154" s="200"/>
      <c r="J154" s="200"/>
      <c r="K154" s="200"/>
      <c r="L154" s="200"/>
      <c r="M154" s="200"/>
      <c r="N154" s="200"/>
      <c r="O154" s="214"/>
      <c r="P154" s="214"/>
    </row>
    <row r="155" spans="1:16" ht="11.25" customHeight="1">
      <c r="A155" s="16" t="s">
        <v>105</v>
      </c>
      <c r="B155" s="200">
        <v>90.20555908982686</v>
      </c>
      <c r="C155" s="200">
        <v>101.05053158155253</v>
      </c>
      <c r="D155" s="200">
        <v>117.4318041470244</v>
      </c>
      <c r="E155" s="200">
        <v>97.12455304245044</v>
      </c>
      <c r="F155" s="200">
        <v>105.00304233935513</v>
      </c>
      <c r="G155" s="200">
        <v>94.58342163974261</v>
      </c>
      <c r="H155" s="200">
        <v>89.81672458965274</v>
      </c>
      <c r="I155" s="200">
        <v>94.77581769832075</v>
      </c>
      <c r="J155" s="200">
        <v>110.2429751264937</v>
      </c>
      <c r="K155" s="200">
        <v>98.49150387022355</v>
      </c>
      <c r="L155" s="200">
        <v>111.71211101521683</v>
      </c>
      <c r="M155" s="200">
        <v>89.56195596460519</v>
      </c>
      <c r="N155" s="200"/>
      <c r="O155" s="207"/>
      <c r="P155" s="207"/>
    </row>
    <row r="156" spans="1:17" ht="11.25" customHeight="1">
      <c r="A156" s="17">
        <v>2001</v>
      </c>
      <c r="B156" s="200">
        <v>94.91599015996081</v>
      </c>
      <c r="C156" s="200">
        <v>95.88783448869943</v>
      </c>
      <c r="D156" s="200">
        <v>111.91058357034107</v>
      </c>
      <c r="E156" s="200">
        <v>96.71007368055305</v>
      </c>
      <c r="F156" s="200">
        <v>96.97463869016185</v>
      </c>
      <c r="G156" s="200">
        <v>89.30146286433946</v>
      </c>
      <c r="H156" s="200">
        <v>77.40055941244238</v>
      </c>
      <c r="I156" s="200">
        <v>92.89490254963113</v>
      </c>
      <c r="J156" s="200">
        <v>98.62938299148809</v>
      </c>
      <c r="K156" s="200">
        <v>103.41101338727303</v>
      </c>
      <c r="L156" s="200">
        <v>106.75315493407938</v>
      </c>
      <c r="M156" s="200">
        <v>90.97623624275373</v>
      </c>
      <c r="N156" s="200">
        <f>(B156+C156+D156+E156+F156+G156+H156+I156+J156+K156+L156+M156)/12</f>
        <v>96.31381941431027</v>
      </c>
      <c r="O156" s="209">
        <f>100*(E156-D156)/D156</f>
        <v>-13.582727749993177</v>
      </c>
      <c r="P156" s="209">
        <f>100*(E156-E155)/E155</f>
        <v>-0.42675034161159503</v>
      </c>
      <c r="Q156" s="207">
        <f>(((B156+C156+D156+E156)/4)-((B155+C155+D155+E155)/4))/((B155+C155+D155+E155)/4)*100</f>
        <v>-1.574117796280657</v>
      </c>
    </row>
    <row r="157" spans="1:17" ht="11.25" customHeight="1">
      <c r="A157" s="18">
        <v>2002</v>
      </c>
      <c r="B157" s="200">
        <v>88.39099928431388</v>
      </c>
      <c r="C157" s="200">
        <v>92.32722398099102</v>
      </c>
      <c r="D157" s="200">
        <v>100.65138332970729</v>
      </c>
      <c r="E157" s="200">
        <v>97.53913622909099</v>
      </c>
      <c r="F157" s="200">
        <v>85.82756358642064</v>
      </c>
      <c r="G157" s="200">
        <v>106.5765047533654</v>
      </c>
      <c r="H157" s="200">
        <v>76.18318001145327</v>
      </c>
      <c r="I157" s="200">
        <v>86.09344660794201</v>
      </c>
      <c r="J157" s="200">
        <v>97.60972547844241</v>
      </c>
      <c r="K157" s="200">
        <v>92.15082162129531</v>
      </c>
      <c r="L157" s="200">
        <v>103.93765117319947</v>
      </c>
      <c r="M157" s="200">
        <v>82.30782889753</v>
      </c>
      <c r="N157" s="200">
        <f>(B157+C157+D157+E157+F157+G157+H157+I157+J157+K157+L157+M157)/12</f>
        <v>92.46628874614599</v>
      </c>
      <c r="O157" s="209">
        <f>100*(E157-D157)/D157</f>
        <v>-3.092105639940788</v>
      </c>
      <c r="P157" s="209">
        <f>100*(E157-E156)/E156</f>
        <v>0.8572659672212056</v>
      </c>
      <c r="Q157" s="207">
        <f>(((B157+C157+D157+E157)/4)-((B156+C156+D156+E156)/4))/((B156+C156+D156+E156)/4)*100</f>
        <v>-5.136324888720862</v>
      </c>
    </row>
    <row r="158" spans="1:17" ht="11.25" customHeight="1">
      <c r="A158" s="18">
        <v>2003</v>
      </c>
      <c r="B158" s="200">
        <v>89.6</v>
      </c>
      <c r="C158" s="200">
        <v>91.2</v>
      </c>
      <c r="D158" s="200">
        <v>102</v>
      </c>
      <c r="E158" s="200">
        <v>85.9</v>
      </c>
      <c r="F158" s="200">
        <v>79.2</v>
      </c>
      <c r="G158" s="200">
        <v>79.6</v>
      </c>
      <c r="H158" s="200">
        <v>81.1</v>
      </c>
      <c r="I158" s="200">
        <v>72.6</v>
      </c>
      <c r="J158" s="200">
        <v>91.2</v>
      </c>
      <c r="K158" s="200">
        <v>92.5</v>
      </c>
      <c r="L158" s="200">
        <v>88.4</v>
      </c>
      <c r="M158" s="200">
        <v>82</v>
      </c>
      <c r="N158" s="200">
        <f>(B158+C158+D158+E158+F158+G158+H158+I158+J158+K158+L158+M158)/12</f>
        <v>86.27500000000002</v>
      </c>
      <c r="O158" s="209">
        <f>100*(E158-D158)/D158</f>
        <v>-15.784313725490192</v>
      </c>
      <c r="P158" s="209">
        <f>100*(E158-E157)/E157</f>
        <v>-11.932785832503216</v>
      </c>
      <c r="Q158" s="207">
        <f>(((B158+C158+D158+E158)/4)-((B157+C157+D157+E157)/4))/((B157+C157+D157+E157)/4)*100</f>
        <v>-2.6942484219326337</v>
      </c>
    </row>
    <row r="159" spans="1:17" ht="11.25" customHeight="1">
      <c r="A159" s="18">
        <v>2004</v>
      </c>
      <c r="B159" s="200">
        <f>IF('[1]UMS_W_V'!AB46&lt;&gt;0,'[1]UMS_W_V'!AB46," ")</f>
        <v>77.5</v>
      </c>
      <c r="C159" s="200">
        <f>IF('[1]UMS_W_V'!AC46&lt;&gt;0,'[1]UMS_W_V'!AC46," ")</f>
        <v>88.85500317150698</v>
      </c>
      <c r="D159" s="200">
        <f>IF('[1]UMS_W_V'!AD46&lt;&gt;0,'[1]UMS_W_V'!AD46," ")</f>
        <v>96.22336096950788</v>
      </c>
      <c r="E159" s="200">
        <f>IF('[1]UMS_W_V'!AE46&lt;&gt;0,'[1]UMS_W_V'!AE46," ")</f>
        <v>82.37620417359017</v>
      </c>
      <c r="F159" s="200" t="str">
        <f>IF('[1]UMS_W_V'!AF46&lt;&gt;0,'[1]UMS_W_V'!AF46," ")</f>
        <v> </v>
      </c>
      <c r="G159" s="200" t="str">
        <f>IF('[1]UMS_W_V'!AG46&lt;&gt;0,'[1]UMS_W_V'!AG46," ")</f>
        <v> </v>
      </c>
      <c r="H159" s="200" t="str">
        <f>IF('[1]UMS_W_V'!AH46&lt;&gt;0,'[1]UMS_W_V'!AH46," ")</f>
        <v> </v>
      </c>
      <c r="I159" s="200" t="str">
        <f>IF('[1]UMS_W_V'!AI46&lt;&gt;0,'[1]UMS_W_V'!AI46," ")</f>
        <v> </v>
      </c>
      <c r="J159" s="200" t="str">
        <f>IF('[1]UMS_W_V'!AJ46&lt;&gt;0,'[1]UMS_W_V'!AJ46," ")</f>
        <v> </v>
      </c>
      <c r="K159" s="200" t="str">
        <f>IF('[1]UMS_W_V'!AK46&lt;&gt;0,'[1]UMS_W_V'!AK46," ")</f>
        <v> </v>
      </c>
      <c r="L159" s="200" t="str">
        <f>IF('[1]UMS_W_V'!AL46&lt;&gt;0,'[1]UMS_W_V'!AL46," ")</f>
        <v> </v>
      </c>
      <c r="M159" s="200" t="str">
        <f>IF('[1]UMS_W_V'!AM46&lt;&gt;0,'[1]UMS_W_V'!AM46," ")</f>
        <v> </v>
      </c>
      <c r="N159" s="200">
        <f>(B159+C159+D159+E159)/4</f>
        <v>86.23864207865125</v>
      </c>
      <c r="O159" s="209">
        <f>100*(E159-D159)/D159</f>
        <v>-14.390639296319865</v>
      </c>
      <c r="P159" s="209">
        <f>100*(E159-E158)/E158</f>
        <v>-4.102207015610987</v>
      </c>
      <c r="Q159" s="207">
        <f>(((B159+C159+D159+E159)/4)-((B158+C158+D158+E158)/4))/((B158+C158+D158+E158)/4)*100</f>
        <v>-6.440312363817475</v>
      </c>
    </row>
    <row r="160" spans="1:16" ht="11.25" customHeight="1">
      <c r="A160" s="19"/>
      <c r="B160" s="200"/>
      <c r="C160" s="200"/>
      <c r="D160" s="200"/>
      <c r="E160" s="200"/>
      <c r="F160" s="200"/>
      <c r="G160" s="200"/>
      <c r="H160" s="200"/>
      <c r="I160" s="200"/>
      <c r="J160" s="200"/>
      <c r="K160" s="200"/>
      <c r="L160" s="200"/>
      <c r="M160" s="200"/>
      <c r="N160" s="200"/>
      <c r="O160" s="209"/>
      <c r="P160" s="209"/>
    </row>
    <row r="161" spans="1:16" ht="11.25" customHeight="1">
      <c r="A161" s="20" t="s">
        <v>106</v>
      </c>
      <c r="B161" s="200">
        <v>92.10874298268097</v>
      </c>
      <c r="C161" s="200">
        <v>105.52296886238734</v>
      </c>
      <c r="D161" s="200">
        <v>121.09490719288193</v>
      </c>
      <c r="E161" s="200">
        <v>98.06600825894117</v>
      </c>
      <c r="F161" s="200">
        <v>108.18748917985086</v>
      </c>
      <c r="G161" s="200">
        <v>90.30029376656496</v>
      </c>
      <c r="H161" s="200">
        <v>87.49896089901043</v>
      </c>
      <c r="I161" s="200">
        <v>88.21245339554783</v>
      </c>
      <c r="J161" s="200">
        <v>109.69206387215118</v>
      </c>
      <c r="K161" s="200">
        <v>99.06472914853221</v>
      </c>
      <c r="L161" s="200">
        <v>112.61441297829894</v>
      </c>
      <c r="M161" s="200">
        <v>87.6369694731972</v>
      </c>
      <c r="N161" s="200"/>
      <c r="O161" s="209"/>
      <c r="P161" s="209"/>
    </row>
    <row r="162" spans="1:17" ht="11.25" customHeight="1">
      <c r="A162" s="17">
        <v>2001</v>
      </c>
      <c r="B162" s="200">
        <v>92.85692521173769</v>
      </c>
      <c r="C162" s="200">
        <v>94.87807336417654</v>
      </c>
      <c r="D162" s="200">
        <v>109.25197578110142</v>
      </c>
      <c r="E162" s="200">
        <v>96.40373615733155</v>
      </c>
      <c r="F162" s="200">
        <v>96.34009178401767</v>
      </c>
      <c r="G162" s="200">
        <v>86.38897772913027</v>
      </c>
      <c r="H162" s="200">
        <v>74.2709792240591</v>
      </c>
      <c r="I162" s="200">
        <v>89.15564166669708</v>
      </c>
      <c r="J162" s="200">
        <v>94.33489640754928</v>
      </c>
      <c r="K162" s="200">
        <v>104.8266131819058</v>
      </c>
      <c r="L162" s="200">
        <v>104.00846027030899</v>
      </c>
      <c r="M162" s="200">
        <v>90.9850475069269</v>
      </c>
      <c r="N162" s="200">
        <f>(B162+C162+D162+E162+F162+G162+H162+I162+J162+K162+L162+M162)/12</f>
        <v>94.47511819041188</v>
      </c>
      <c r="O162" s="209">
        <f>100*(E162-D162)/D162</f>
        <v>-11.760189719143165</v>
      </c>
      <c r="P162" s="209">
        <f>100*(E162-E161)/E161</f>
        <v>-1.6950543120103585</v>
      </c>
      <c r="Q162" s="207">
        <f>(((B162+C162+D162+E162)/4)-((B161+C161+D161+E161)/4))/((B161+C161+D161+E161)/4)*100</f>
        <v>-5.6147626541086755</v>
      </c>
    </row>
    <row r="163" spans="1:17" ht="11.25" customHeight="1">
      <c r="A163" s="18">
        <v>2002</v>
      </c>
      <c r="B163" s="200">
        <v>88.31529667727816</v>
      </c>
      <c r="C163" s="200">
        <v>87.0822566909538</v>
      </c>
      <c r="D163" s="200">
        <v>90.72033888346263</v>
      </c>
      <c r="E163" s="200">
        <v>94.21761693052989</v>
      </c>
      <c r="F163" s="200">
        <v>82.05934669838614</v>
      </c>
      <c r="G163" s="200">
        <v>86.29521443203679</v>
      </c>
      <c r="H163" s="200">
        <v>68.80523749742798</v>
      </c>
      <c r="I163" s="200">
        <v>81.14465628879024</v>
      </c>
      <c r="J163" s="200">
        <v>96.02203278577319</v>
      </c>
      <c r="K163" s="200">
        <v>89.30004696699125</v>
      </c>
      <c r="L163" s="200">
        <v>95.42443779638464</v>
      </c>
      <c r="M163" s="200">
        <v>77.26455722162537</v>
      </c>
      <c r="N163" s="200">
        <f>(B163+C163+D163+E163+F163+G163+H163+I163+J163+K163+L163+M163)/12</f>
        <v>86.38758657246997</v>
      </c>
      <c r="O163" s="209">
        <f>100*(E163-D163)/D163</f>
        <v>3.8550099019799537</v>
      </c>
      <c r="P163" s="209">
        <f>100*(E163-E162)/E162</f>
        <v>-2.267670646326304</v>
      </c>
      <c r="Q163" s="207">
        <f>(((B163+C163+D163+E163)/4)-((B162+C162+D162+E162)/4))/((B162+C162+D162+E162)/4)*100</f>
        <v>-8.402639017302674</v>
      </c>
    </row>
    <row r="164" spans="1:17" ht="11.25" customHeight="1">
      <c r="A164" s="18">
        <v>2003</v>
      </c>
      <c r="B164" s="200">
        <v>88.6</v>
      </c>
      <c r="C164" s="200">
        <v>85.9</v>
      </c>
      <c r="D164" s="200">
        <v>104.4</v>
      </c>
      <c r="E164" s="200">
        <v>86.1</v>
      </c>
      <c r="F164" s="200">
        <v>78.1</v>
      </c>
      <c r="G164" s="200">
        <v>76.8</v>
      </c>
      <c r="H164" s="200">
        <v>79.7</v>
      </c>
      <c r="I164" s="200">
        <v>60.4</v>
      </c>
      <c r="J164" s="200">
        <v>88</v>
      </c>
      <c r="K164" s="200">
        <v>90.2</v>
      </c>
      <c r="L164" s="200">
        <v>86.5</v>
      </c>
      <c r="M164" s="200">
        <v>79.3</v>
      </c>
      <c r="N164" s="200">
        <f>(B164+C164+D164+E164+F164+G164+H164+I164+J164+K164+L164+M164)/12</f>
        <v>83.66666666666667</v>
      </c>
      <c r="O164" s="209">
        <f>100*(E164-D164)/D164</f>
        <v>-17.528735632183917</v>
      </c>
      <c r="P164" s="209">
        <f>100*(E164-E163)/E163</f>
        <v>-8.615816441754527</v>
      </c>
      <c r="Q164" s="207">
        <f>(((B164+C164+D164+E164)/4)-((B163+C163+D163+E163)/4))/((B163+C163+D163+E163)/4)*100</f>
        <v>1.2944854722648784</v>
      </c>
    </row>
    <row r="165" spans="1:17" ht="11.25" customHeight="1">
      <c r="A165" s="18">
        <v>2004</v>
      </c>
      <c r="B165" s="200">
        <f>IF('[1]UMS_W_V'!B46&lt;&gt;0,'[1]UMS_W_V'!B46," ")</f>
        <v>73.9</v>
      </c>
      <c r="C165" s="200">
        <f>IF('[1]UMS_W_V'!C46&lt;&gt;0,'[1]UMS_W_V'!C46," ")</f>
        <v>86.55111151612155</v>
      </c>
      <c r="D165" s="200">
        <f>IF('[1]UMS_W_V'!D46&lt;&gt;0,'[1]UMS_W_V'!D46," ")</f>
        <v>93.34795629011913</v>
      </c>
      <c r="E165" s="200">
        <f>IF('[1]UMS_W_V'!E46&lt;&gt;0,'[1]UMS_W_V'!E46," ")</f>
        <v>78.22099422766026</v>
      </c>
      <c r="F165" s="200" t="str">
        <f>IF('[1]UMS_W_V'!F46&lt;&gt;0,'[1]UMS_W_V'!F46," ")</f>
        <v> </v>
      </c>
      <c r="G165" s="200" t="str">
        <f>IF('[1]UMS_W_V'!G46&lt;&gt;0,'[1]UMS_W_V'!G46," ")</f>
        <v> </v>
      </c>
      <c r="H165" s="200" t="str">
        <f>IF('[1]UMS_W_V'!H46&lt;&gt;0,'[1]UMS_W_V'!H46," ")</f>
        <v> </v>
      </c>
      <c r="I165" s="200" t="str">
        <f>IF('[1]UMS_W_V'!I46&lt;&gt;0,'[1]UMS_W_V'!I46," ")</f>
        <v> </v>
      </c>
      <c r="J165" s="200" t="str">
        <f>IF('[1]UMS_W_V'!J46&lt;&gt;0,'[1]UMS_W_V'!J46," ")</f>
        <v> </v>
      </c>
      <c r="K165" s="200" t="str">
        <f>IF('[1]UMS_W_V'!K46&lt;&gt;0,'[1]UMS_W_V'!K46," ")</f>
        <v> </v>
      </c>
      <c r="L165" s="200" t="str">
        <f>IF('[1]UMS_W_V'!L46&lt;&gt;0,'[1]UMS_W_V'!L46," ")</f>
        <v> </v>
      </c>
      <c r="M165" s="200" t="str">
        <f>IF('[1]UMS_W_V'!M46&lt;&gt;0,'[1]UMS_W_V'!M46," ")</f>
        <v> </v>
      </c>
      <c r="N165" s="200">
        <f>(B165+C165+D165+E165)/4</f>
        <v>83.00501550847524</v>
      </c>
      <c r="O165" s="209">
        <f>100*(E165-D165)/D165</f>
        <v>-16.20492045422537</v>
      </c>
      <c r="P165" s="209">
        <f>100*(E165-E164)/E164</f>
        <v>-9.150993928385294</v>
      </c>
      <c r="Q165" s="207">
        <f>(((B165+C165+D165+E165)/4)-((B164+C164+D164+E164)/4))/((B164+C164+D164+E164)/4)*100</f>
        <v>-9.035599442766863</v>
      </c>
    </row>
    <row r="166" spans="1:16" ht="11.25" customHeight="1">
      <c r="A166" s="19"/>
      <c r="B166" s="200"/>
      <c r="C166" s="200"/>
      <c r="D166" s="200"/>
      <c r="E166" s="200"/>
      <c r="F166" s="200"/>
      <c r="G166" s="200"/>
      <c r="H166" s="200"/>
      <c r="I166" s="200"/>
      <c r="J166" s="200"/>
      <c r="K166" s="200"/>
      <c r="L166" s="200"/>
      <c r="M166" s="200"/>
      <c r="N166" s="200"/>
      <c r="O166" s="209"/>
      <c r="P166" s="209"/>
    </row>
    <row r="167" spans="1:16" ht="11.25" customHeight="1">
      <c r="A167" s="20" t="s">
        <v>107</v>
      </c>
      <c r="B167" s="200">
        <v>83.06603078712696</v>
      </c>
      <c r="C167" s="200">
        <v>84.27280841347685</v>
      </c>
      <c r="D167" s="200">
        <v>103.69018519928474</v>
      </c>
      <c r="E167" s="200">
        <v>93.59281540230188</v>
      </c>
      <c r="F167" s="200">
        <v>93.0570352255882</v>
      </c>
      <c r="G167" s="200">
        <v>110.65097698126986</v>
      </c>
      <c r="H167" s="200">
        <v>98.51149099087247</v>
      </c>
      <c r="I167" s="200">
        <v>119.39736119206839</v>
      </c>
      <c r="J167" s="200">
        <v>112.30964164158488</v>
      </c>
      <c r="K167" s="200">
        <v>96.34112935839272</v>
      </c>
      <c r="L167" s="200">
        <v>108.32725132709093</v>
      </c>
      <c r="M167" s="200">
        <v>96.78327361947088</v>
      </c>
      <c r="N167" s="200"/>
      <c r="O167" s="209"/>
      <c r="P167" s="209"/>
    </row>
    <row r="168" spans="1:17" ht="11.25" customHeight="1">
      <c r="A168" s="17">
        <v>2001</v>
      </c>
      <c r="B168" s="200">
        <v>102.64028439783728</v>
      </c>
      <c r="C168" s="200">
        <v>99.67581214108493</v>
      </c>
      <c r="D168" s="200">
        <v>121.88397894612308</v>
      </c>
      <c r="E168" s="200">
        <v>97.85925604225535</v>
      </c>
      <c r="F168" s="200">
        <v>99.3550526629311</v>
      </c>
      <c r="G168" s="200">
        <v>100.22724361346312</v>
      </c>
      <c r="H168" s="200">
        <v>89.14074190337892</v>
      </c>
      <c r="I168" s="200">
        <v>106.92221691897386</v>
      </c>
      <c r="J168" s="200">
        <v>114.73954894722796</v>
      </c>
      <c r="K168" s="200">
        <v>98.10058865350817</v>
      </c>
      <c r="L168" s="200">
        <v>117.04949318472362</v>
      </c>
      <c r="M168" s="200">
        <v>90.94318199289238</v>
      </c>
      <c r="N168" s="200">
        <f>(B168+C168+D168+E168+F168+G168+H168+I168+J168+K168+L168+M168)/12</f>
        <v>103.21144995036663</v>
      </c>
      <c r="O168" s="209">
        <f>100*(E168-D168)/D168</f>
        <v>-19.71114096503814</v>
      </c>
      <c r="P168" s="209">
        <f>100*(E168-E167)/E167</f>
        <v>4.558512981594249</v>
      </c>
      <c r="Q168" s="207">
        <f>(((B168+C168+D168+E168)/4)-((B167+C167+D167+E167)/4))/((B167+C167+D167+E167)/4)*100</f>
        <v>15.752619688461458</v>
      </c>
    </row>
    <row r="169" spans="1:17" ht="11.25" customHeight="1">
      <c r="A169" s="18">
        <v>2002</v>
      </c>
      <c r="B169" s="200">
        <v>88.67498700659763</v>
      </c>
      <c r="C169" s="200">
        <v>112.00298541500577</v>
      </c>
      <c r="D169" s="200">
        <v>137.90630802482312</v>
      </c>
      <c r="E169" s="200">
        <v>109.99935145034374</v>
      </c>
      <c r="F169" s="200">
        <v>99.96350236227279</v>
      </c>
      <c r="G169" s="200">
        <v>182.65892971812548</v>
      </c>
      <c r="H169" s="200">
        <v>103.86049977867219</v>
      </c>
      <c r="I169" s="200">
        <v>104.6581415475988</v>
      </c>
      <c r="J169" s="200">
        <v>103.56573260423541</v>
      </c>
      <c r="K169" s="200">
        <v>102.84510412865096</v>
      </c>
      <c r="L169" s="200">
        <v>135.8737808458285</v>
      </c>
      <c r="M169" s="200">
        <v>101.22695743805723</v>
      </c>
      <c r="N169" s="200">
        <f>(B169+C169+D169+E169+F169+G169+H169+I169+J169+K169+L169+M169)/12</f>
        <v>115.2696900266843</v>
      </c>
      <c r="O169" s="209">
        <f>100*(E169-D169)/D169</f>
        <v>-20.236171190556515</v>
      </c>
      <c r="P169" s="209">
        <f>100*(E169-E168)/E168</f>
        <v>12.405669018009217</v>
      </c>
      <c r="Q169" s="207">
        <f>(((B169+C169+D169+E169)/4)-((B168+C168+D168+E168)/4))/((B168+C168+D168+E168)/4)*100</f>
        <v>6.284495659291892</v>
      </c>
    </row>
    <row r="170" spans="1:17" ht="11.25" customHeight="1">
      <c r="A170" s="18">
        <v>2003</v>
      </c>
      <c r="B170" s="200">
        <v>93.4</v>
      </c>
      <c r="C170" s="200">
        <v>111.1</v>
      </c>
      <c r="D170" s="200">
        <v>93.2</v>
      </c>
      <c r="E170" s="200">
        <v>85</v>
      </c>
      <c r="F170" s="200">
        <v>83.5</v>
      </c>
      <c r="G170" s="200">
        <v>90.2</v>
      </c>
      <c r="H170" s="200">
        <v>86.6</v>
      </c>
      <c r="I170" s="200">
        <v>118.2</v>
      </c>
      <c r="J170" s="200">
        <v>103.1</v>
      </c>
      <c r="K170" s="200">
        <v>100.9</v>
      </c>
      <c r="L170" s="200">
        <v>95.6</v>
      </c>
      <c r="M170" s="200">
        <v>92.1</v>
      </c>
      <c r="N170" s="200">
        <f>(B170+C170+D170+E170+F170+G170+H170+I170+J170+K170+L170+M170)/12</f>
        <v>96.07499999999999</v>
      </c>
      <c r="O170" s="209">
        <f>100*(E170-D170)/D170</f>
        <v>-8.798283261802577</v>
      </c>
      <c r="P170" s="209">
        <f>100*(E170-E169)/E169</f>
        <v>-22.72681713185284</v>
      </c>
      <c r="Q170" s="207">
        <f>(((B170+C170+D170+E170)/4)-((B169+C169+D169+E169)/4))/((B169+C169+D169+E169)/4)*100</f>
        <v>-14.687034303545804</v>
      </c>
    </row>
    <row r="171" spans="1:17" ht="11.25" customHeight="1">
      <c r="A171" s="18">
        <v>2004</v>
      </c>
      <c r="B171" s="200">
        <f>IF('[1]UMS_W_V'!O46&lt;&gt;0,'[1]UMS_W_V'!O46," ")</f>
        <v>91</v>
      </c>
      <c r="C171" s="200">
        <f>IF('[1]UMS_W_V'!P46&lt;&gt;0,'[1]UMS_W_V'!P46," ")</f>
        <v>97.49773057224844</v>
      </c>
      <c r="D171" s="200">
        <f>IF('[1]UMS_W_V'!Q46&lt;&gt;0,'[1]UMS_W_V'!Q46," ")</f>
        <v>107.01003957121262</v>
      </c>
      <c r="E171" s="200">
        <f>IF('[1]UMS_W_V'!R46&lt;&gt;0,'[1]UMS_W_V'!R46," ")</f>
        <v>97.9638932992671</v>
      </c>
      <c r="F171" s="200" t="str">
        <f>IF('[1]UMS_W_V'!S46&lt;&gt;0,'[1]UMS_W_V'!S46," ")</f>
        <v> </v>
      </c>
      <c r="G171" s="200" t="str">
        <f>IF('[1]UMS_W_V'!T46&lt;&gt;0,'[1]UMS_W_V'!T46," ")</f>
        <v> </v>
      </c>
      <c r="H171" s="200" t="str">
        <f>IF('[1]UMS_W_V'!U46&lt;&gt;0,'[1]UMS_W_V'!U46," ")</f>
        <v> </v>
      </c>
      <c r="I171" s="200" t="str">
        <f>IF('[1]UMS_W_V'!V46&lt;&gt;0,'[1]UMS_W_V'!V46," ")</f>
        <v> </v>
      </c>
      <c r="J171" s="200" t="str">
        <f>IF('[1]UMS_W_V'!W46&lt;&gt;0,'[1]UMS_W_V'!W46," ")</f>
        <v> </v>
      </c>
      <c r="K171" s="200" t="str">
        <f>IF('[1]UMS_W_V'!X46&lt;&gt;0,'[1]UMS_W_V'!X46," ")</f>
        <v> </v>
      </c>
      <c r="L171" s="200" t="str">
        <f>IF('[1]UMS_W_V'!Y46&lt;&gt;0,'[1]UMS_W_V'!Y46," ")</f>
        <v> </v>
      </c>
      <c r="M171" s="200" t="str">
        <f>IF('[1]UMS_W_V'!Z46&lt;&gt;0,'[1]UMS_W_V'!Z46," ")</f>
        <v> </v>
      </c>
      <c r="N171" s="200">
        <f>(B171+C171+D171+E171)/4</f>
        <v>98.36791586068203</v>
      </c>
      <c r="O171" s="209">
        <f>100*(E171-D171)/D171</f>
        <v>-8.453549132579775</v>
      </c>
      <c r="P171" s="209">
        <f>100*(E171-E170)/E170</f>
        <v>15.251639175608352</v>
      </c>
      <c r="Q171" s="207">
        <f>(((B171+C171+D171+E171)/4)-((B170+C170+D170+E170)/4))/((B170+C170+D170+E170)/4)*100</f>
        <v>2.814649449367165</v>
      </c>
    </row>
    <row r="172" spans="1:16" ht="11.25" customHeight="1">
      <c r="A172" s="213"/>
      <c r="B172" s="200"/>
      <c r="C172" s="200"/>
      <c r="D172" s="200"/>
      <c r="E172" s="200"/>
      <c r="F172" s="200"/>
      <c r="G172" s="200"/>
      <c r="H172" s="200"/>
      <c r="I172" s="200"/>
      <c r="J172" s="200"/>
      <c r="K172" s="200"/>
      <c r="L172" s="200"/>
      <c r="M172" s="200"/>
      <c r="N172" s="220"/>
      <c r="O172" s="209"/>
      <c r="P172" s="209"/>
    </row>
    <row r="173" spans="1:16" ht="11.25" customHeight="1">
      <c r="A173" s="213"/>
      <c r="B173" s="200"/>
      <c r="C173" s="200"/>
      <c r="D173" s="200"/>
      <c r="E173" s="200"/>
      <c r="F173" s="200"/>
      <c r="G173" s="200"/>
      <c r="H173" s="200"/>
      <c r="I173" s="200"/>
      <c r="J173" s="200"/>
      <c r="K173" s="200"/>
      <c r="L173" s="200"/>
      <c r="M173" s="200"/>
      <c r="N173" s="220"/>
      <c r="O173" s="209"/>
      <c r="P173" s="209"/>
    </row>
    <row r="174" spans="1:16" ht="11.25" customHeight="1">
      <c r="A174" s="213"/>
      <c r="B174" s="200"/>
      <c r="C174" s="200"/>
      <c r="D174" s="200"/>
      <c r="E174" s="200"/>
      <c r="F174" s="200"/>
      <c r="G174" s="200"/>
      <c r="H174" s="200"/>
      <c r="I174" s="200"/>
      <c r="J174" s="200"/>
      <c r="K174" s="200"/>
      <c r="L174" s="200"/>
      <c r="M174" s="200"/>
      <c r="N174" s="220"/>
      <c r="O174" s="209"/>
      <c r="P174" s="209"/>
    </row>
    <row r="175" spans="1:17" ht="11.25" customHeight="1">
      <c r="A175" s="483" t="s">
        <v>116</v>
      </c>
      <c r="B175" s="483"/>
      <c r="C175" s="483"/>
      <c r="D175" s="483"/>
      <c r="E175" s="483"/>
      <c r="F175" s="483"/>
      <c r="G175" s="483"/>
      <c r="H175" s="483"/>
      <c r="I175" s="483"/>
      <c r="J175" s="483"/>
      <c r="K175" s="483"/>
      <c r="L175" s="483"/>
      <c r="M175" s="483"/>
      <c r="N175" s="483"/>
      <c r="O175" s="483"/>
      <c r="P175" s="483"/>
      <c r="Q175" s="483"/>
    </row>
    <row r="176" spans="1:16" ht="11.25" customHeight="1">
      <c r="A176" s="206"/>
      <c r="B176" s="206"/>
      <c r="C176" s="206"/>
      <c r="D176" s="206"/>
      <c r="E176" s="206"/>
      <c r="F176" s="206"/>
      <c r="G176" s="206"/>
      <c r="H176" s="206"/>
      <c r="I176" s="206"/>
      <c r="J176" s="206"/>
      <c r="K176" s="206"/>
      <c r="L176" s="206"/>
      <c r="M176" s="206"/>
      <c r="N176" s="197"/>
      <c r="O176" s="209"/>
      <c r="P176" s="209"/>
    </row>
    <row r="177" spans="1:16" ht="11.25" customHeight="1">
      <c r="A177" s="206"/>
      <c r="B177" s="200"/>
      <c r="C177" s="200"/>
      <c r="D177" s="200"/>
      <c r="E177" s="200"/>
      <c r="F177" s="200"/>
      <c r="G177" s="200"/>
      <c r="H177" s="200"/>
      <c r="I177" s="200"/>
      <c r="J177" s="200"/>
      <c r="K177" s="200"/>
      <c r="L177" s="200"/>
      <c r="M177" s="200"/>
      <c r="N177" s="200"/>
      <c r="O177" s="209"/>
      <c r="P177" s="209"/>
    </row>
    <row r="178" spans="1:16" ht="11.25" customHeight="1">
      <c r="A178" s="16" t="s">
        <v>105</v>
      </c>
      <c r="B178" s="200">
        <v>81.67887735707937</v>
      </c>
      <c r="C178" s="200">
        <v>89.88107506047373</v>
      </c>
      <c r="D178" s="200">
        <v>103.29651990807218</v>
      </c>
      <c r="E178" s="200">
        <v>93.9638106814012</v>
      </c>
      <c r="F178" s="200">
        <v>106.14200445705053</v>
      </c>
      <c r="G178" s="200">
        <v>98.43741730573355</v>
      </c>
      <c r="H178" s="200">
        <v>96.58590532349845</v>
      </c>
      <c r="I178" s="200">
        <v>104.70836364278424</v>
      </c>
      <c r="J178" s="200">
        <v>106.24972884012887</v>
      </c>
      <c r="K178" s="200">
        <v>107.10068646300543</v>
      </c>
      <c r="L178" s="200">
        <v>114.04311895474612</v>
      </c>
      <c r="M178" s="200">
        <v>97.91249199935302</v>
      </c>
      <c r="N178" s="200"/>
      <c r="O178" s="209"/>
      <c r="P178" s="209"/>
    </row>
    <row r="179" spans="1:17" ht="11.25" customHeight="1">
      <c r="A179" s="17">
        <v>2001</v>
      </c>
      <c r="B179" s="200">
        <v>97.18467245775695</v>
      </c>
      <c r="C179" s="200">
        <v>103.60492148240736</v>
      </c>
      <c r="D179" s="200">
        <v>110.20261316023027</v>
      </c>
      <c r="E179" s="200">
        <v>106.15315644206626</v>
      </c>
      <c r="F179" s="200">
        <v>110.48802626678828</v>
      </c>
      <c r="G179" s="200">
        <v>103.34321227428605</v>
      </c>
      <c r="H179" s="200">
        <v>102.5033802193303</v>
      </c>
      <c r="I179" s="200">
        <v>115.274566118031</v>
      </c>
      <c r="J179" s="200">
        <v>101.3800061554653</v>
      </c>
      <c r="K179" s="200">
        <v>112.23941669065754</v>
      </c>
      <c r="L179" s="200">
        <v>108.98426310008047</v>
      </c>
      <c r="M179" s="200">
        <v>95.93908696782334</v>
      </c>
      <c r="N179" s="200">
        <f>(B179+C179+D179+E179+F179+G179+H179+I179+J179+K179+L179+M179)/12</f>
        <v>105.60811011124359</v>
      </c>
      <c r="O179" s="209">
        <f>100*(E179-D179)/D179</f>
        <v>-3.674555985597418</v>
      </c>
      <c r="P179" s="209">
        <f>100*(E179-E178)/E178</f>
        <v>12.9723833806559</v>
      </c>
      <c r="Q179" s="207">
        <f>(((B179+C179+D179+E179)/4)-((B178+C178+D178+E178)/4))/((B178+C178+D178+E178)/4)*100</f>
        <v>13.102609254956207</v>
      </c>
    </row>
    <row r="180" spans="1:17" ht="11.25" customHeight="1">
      <c r="A180" s="18">
        <v>2002</v>
      </c>
      <c r="B180" s="200">
        <v>99.38040497875963</v>
      </c>
      <c r="C180" s="200">
        <v>100.18786925685896</v>
      </c>
      <c r="D180" s="200">
        <v>106.71517247086155</v>
      </c>
      <c r="E180" s="200">
        <v>103.46630694714327</v>
      </c>
      <c r="F180" s="200">
        <v>102.0311114864963</v>
      </c>
      <c r="G180" s="200">
        <v>95.72913039809106</v>
      </c>
      <c r="H180" s="200">
        <v>100.60162986738617</v>
      </c>
      <c r="I180" s="200">
        <v>105.51741276288342</v>
      </c>
      <c r="J180" s="200">
        <v>102.55576464281499</v>
      </c>
      <c r="K180" s="200">
        <v>104.51532573074908</v>
      </c>
      <c r="L180" s="200">
        <v>103.85431439718387</v>
      </c>
      <c r="M180" s="200">
        <v>96.76028164166155</v>
      </c>
      <c r="N180" s="200">
        <f>(B180+C180+D180+E180+F180+G180+H180+I180+J180+K180+L180+M180)/12</f>
        <v>101.77622704840748</v>
      </c>
      <c r="O180" s="209">
        <f>100*(E180-D180)/D180</f>
        <v>-3.044426999923913</v>
      </c>
      <c r="P180" s="209">
        <f>100*(E180-E179)/E179</f>
        <v>-2.5311065492332867</v>
      </c>
      <c r="Q180" s="207">
        <f>(((B180+C180+D180+E180)/4)-((B179+C179+D179+E179)/4))/((B179+C179+D179+E179)/4)*100</f>
        <v>-1.7729095263178187</v>
      </c>
    </row>
    <row r="181" spans="1:17" ht="11.25" customHeight="1">
      <c r="A181" s="18">
        <v>2003</v>
      </c>
      <c r="B181" s="200">
        <v>92.1</v>
      </c>
      <c r="C181" s="200">
        <v>93.3</v>
      </c>
      <c r="D181" s="200">
        <v>97.1</v>
      </c>
      <c r="E181" s="200">
        <v>102.7</v>
      </c>
      <c r="F181" s="200">
        <v>96.3</v>
      </c>
      <c r="G181" s="200">
        <v>96.7</v>
      </c>
      <c r="H181" s="200">
        <v>102.3</v>
      </c>
      <c r="I181" s="200">
        <v>95.2</v>
      </c>
      <c r="J181" s="200">
        <v>109.5</v>
      </c>
      <c r="K181" s="200">
        <v>109.1</v>
      </c>
      <c r="L181" s="200">
        <v>106.7</v>
      </c>
      <c r="M181" s="200">
        <v>105.7</v>
      </c>
      <c r="N181" s="200">
        <f>(B181+C181+D181+E181+F181+G181+H181+I181+J181+K181+L181+M181)/12</f>
        <v>100.55833333333334</v>
      </c>
      <c r="O181" s="209">
        <f>100*(E181-D181)/D181</f>
        <v>5.767250257466539</v>
      </c>
      <c r="P181" s="209">
        <f>100*(E181-E180)/E180</f>
        <v>-0.7406342893196513</v>
      </c>
      <c r="Q181" s="207">
        <f>(((B181+C181+D181+E181)/4)-((B180+C180+D180+E180)/4))/((B180+C180+D180+E180)/4)*100</f>
        <v>-5.991401687181062</v>
      </c>
    </row>
    <row r="182" spans="1:17" ht="11.25" customHeight="1">
      <c r="A182" s="18">
        <v>2004</v>
      </c>
      <c r="B182" s="200">
        <f>IF('[1]UMS_W_V'!AB47&lt;&gt;0,'[1]UMS_W_V'!AB47," ")</f>
        <v>91.2</v>
      </c>
      <c r="C182" s="200">
        <f>IF('[1]UMS_W_V'!AC47&lt;&gt;0,'[1]UMS_W_V'!AC47," ")</f>
        <v>96.9341343818061</v>
      </c>
      <c r="D182" s="200">
        <f>IF('[1]UMS_W_V'!AD47&lt;&gt;0,'[1]UMS_W_V'!AD47," ")</f>
        <v>110.04582076755034</v>
      </c>
      <c r="E182" s="200">
        <f>IF('[1]UMS_W_V'!AE47&lt;&gt;0,'[1]UMS_W_V'!AE47," ")</f>
        <v>100.42235499848509</v>
      </c>
      <c r="F182" s="200" t="str">
        <f>IF('[1]UMS_W_V'!AF47&lt;&gt;0,'[1]UMS_W_V'!AF47," ")</f>
        <v> </v>
      </c>
      <c r="G182" s="200" t="str">
        <f>IF('[1]UMS_W_V'!AG47&lt;&gt;0,'[1]UMS_W_V'!AG47," ")</f>
        <v> </v>
      </c>
      <c r="H182" s="200" t="str">
        <f>IF('[1]UMS_W_V'!AH47&lt;&gt;0,'[1]UMS_W_V'!AH47," ")</f>
        <v> </v>
      </c>
      <c r="I182" s="200" t="str">
        <f>IF('[1]UMS_W_V'!AI47&lt;&gt;0,'[1]UMS_W_V'!AI47," ")</f>
        <v> </v>
      </c>
      <c r="J182" s="200" t="str">
        <f>IF('[1]UMS_W_V'!AJ47&lt;&gt;0,'[1]UMS_W_V'!AJ47," ")</f>
        <v> </v>
      </c>
      <c r="K182" s="200" t="str">
        <f>IF('[1]UMS_W_V'!AK47&lt;&gt;0,'[1]UMS_W_V'!AK47," ")</f>
        <v> </v>
      </c>
      <c r="L182" s="200" t="str">
        <f>IF('[1]UMS_W_V'!AL47&lt;&gt;0,'[1]UMS_W_V'!AL47," ")</f>
        <v> </v>
      </c>
      <c r="M182" s="200" t="str">
        <f>IF('[1]UMS_W_V'!AM47&lt;&gt;0,'[1]UMS_W_V'!AM47," ")</f>
        <v> </v>
      </c>
      <c r="N182" s="200">
        <f>(B182+C182+D182+E182)/4</f>
        <v>99.6505775369604</v>
      </c>
      <c r="O182" s="209">
        <f>100*(E182-D182)/D182</f>
        <v>-8.744962509201404</v>
      </c>
      <c r="P182" s="209">
        <f>100*(E182-E181)/E181</f>
        <v>-2.2177653374049777</v>
      </c>
      <c r="Q182" s="207">
        <f>(((B182+C182+D182+E182)/4)-((B181+C181+D181+E181)/4))/((B181+C181+D181+E181)/4)*100</f>
        <v>3.479312084071029</v>
      </c>
    </row>
    <row r="183" spans="1:16" ht="11.25" customHeight="1">
      <c r="A183" s="19"/>
      <c r="B183" s="200"/>
      <c r="C183" s="200"/>
      <c r="D183" s="200"/>
      <c r="E183" s="200"/>
      <c r="F183" s="200"/>
      <c r="G183" s="200"/>
      <c r="H183" s="200"/>
      <c r="I183" s="200"/>
      <c r="J183" s="200"/>
      <c r="K183" s="200"/>
      <c r="L183" s="200"/>
      <c r="M183" s="200"/>
      <c r="N183" s="200"/>
      <c r="O183" s="209"/>
      <c r="P183" s="209"/>
    </row>
    <row r="184" spans="1:16" ht="11.25" customHeight="1">
      <c r="A184" s="20" t="s">
        <v>106</v>
      </c>
      <c r="B184" s="200">
        <v>80.62417400497328</v>
      </c>
      <c r="C184" s="200">
        <v>89.0670405118369</v>
      </c>
      <c r="D184" s="200">
        <v>104.82120717300025</v>
      </c>
      <c r="E184" s="200">
        <v>95.59773164632574</v>
      </c>
      <c r="F184" s="200">
        <v>106.02907660165224</v>
      </c>
      <c r="G184" s="200">
        <v>98.51262735440538</v>
      </c>
      <c r="H184" s="200">
        <v>95.56939090455843</v>
      </c>
      <c r="I184" s="200">
        <v>104.8191349981978</v>
      </c>
      <c r="J184" s="200">
        <v>105.58095738693873</v>
      </c>
      <c r="K184" s="200">
        <v>106.70805592361536</v>
      </c>
      <c r="L184" s="200">
        <v>113.95956413017569</v>
      </c>
      <c r="M184" s="200">
        <v>98.71103932150885</v>
      </c>
      <c r="N184" s="200"/>
      <c r="O184" s="209"/>
      <c r="P184" s="209"/>
    </row>
    <row r="185" spans="1:17" ht="11.25" customHeight="1">
      <c r="A185" s="17">
        <v>2001</v>
      </c>
      <c r="B185" s="200">
        <v>95.8541101813267</v>
      </c>
      <c r="C185" s="200">
        <v>103.60917790160798</v>
      </c>
      <c r="D185" s="200">
        <v>110.68738479771538</v>
      </c>
      <c r="E185" s="200">
        <v>106.1798591297743</v>
      </c>
      <c r="F185" s="200">
        <v>111.10992135884206</v>
      </c>
      <c r="G185" s="200">
        <v>103.45316206888646</v>
      </c>
      <c r="H185" s="200">
        <v>102.53326434420795</v>
      </c>
      <c r="I185" s="200">
        <v>115.17826699949507</v>
      </c>
      <c r="J185" s="200">
        <v>101.52090837046242</v>
      </c>
      <c r="K185" s="200">
        <v>113.19715548247542</v>
      </c>
      <c r="L185" s="200">
        <v>108.64880560929848</v>
      </c>
      <c r="M185" s="200">
        <v>96.64639690685834</v>
      </c>
      <c r="N185" s="200">
        <f>(B185+C185+D185+E185+F185+G185+H185+I185+J185+K185+L185+M185)/12</f>
        <v>105.71820109591255</v>
      </c>
      <c r="O185" s="209">
        <f>100*(E185-D185)/D185</f>
        <v>-4.072302978499965</v>
      </c>
      <c r="P185" s="209">
        <f>100*(E185-E184)/E184</f>
        <v>11.069433658319737</v>
      </c>
      <c r="Q185" s="207">
        <f>(((B185+C185+D185+E185)/4)-((B184+C184+D184+E184)/4))/((B184+C184+D184+E184)/4)*100</f>
        <v>12.488276330076955</v>
      </c>
    </row>
    <row r="186" spans="1:17" ht="11.25" customHeight="1">
      <c r="A186" s="18">
        <v>2002</v>
      </c>
      <c r="B186" s="200">
        <v>99.32956788288342</v>
      </c>
      <c r="C186" s="200">
        <v>100.39669020920353</v>
      </c>
      <c r="D186" s="200">
        <v>106.25805310530659</v>
      </c>
      <c r="E186" s="200">
        <v>103.00132503988971</v>
      </c>
      <c r="F186" s="200">
        <v>102.19957196950689</v>
      </c>
      <c r="G186" s="200">
        <v>93.634529862976</v>
      </c>
      <c r="H186" s="200">
        <v>99.70475711856722</v>
      </c>
      <c r="I186" s="200">
        <v>106.1722936853386</v>
      </c>
      <c r="J186" s="200">
        <v>103.28551590306212</v>
      </c>
      <c r="K186" s="200">
        <v>105.10144654798377</v>
      </c>
      <c r="L186" s="200">
        <v>103.97660496238555</v>
      </c>
      <c r="M186" s="200">
        <v>98.14728164702153</v>
      </c>
      <c r="N186" s="200">
        <f>(B186+C186+D186+E186+F186+G186+H186+I186+J186+K186+L186+M186)/12</f>
        <v>101.76730316117708</v>
      </c>
      <c r="O186" s="209">
        <f>100*(E186-D186)/D186</f>
        <v>-3.064923523668661</v>
      </c>
      <c r="P186" s="209">
        <f>100*(E186-E185)/E185</f>
        <v>-2.9935376783649246</v>
      </c>
      <c r="Q186" s="207">
        <f>(((B186+C186+D186+E186)/4)-((B185+C185+D185+E185)/4))/((B185+C185+D185+E185)/4)*100</f>
        <v>-1.7641982051312053</v>
      </c>
    </row>
    <row r="187" spans="1:17" ht="11.25" customHeight="1">
      <c r="A187" s="18">
        <v>2003</v>
      </c>
      <c r="B187" s="200">
        <v>91.6</v>
      </c>
      <c r="C187" s="200">
        <v>91.9</v>
      </c>
      <c r="D187" s="200">
        <v>96.9</v>
      </c>
      <c r="E187" s="200">
        <v>102.9</v>
      </c>
      <c r="F187" s="200">
        <v>96.1</v>
      </c>
      <c r="G187" s="200">
        <v>97.1</v>
      </c>
      <c r="H187" s="200">
        <v>102.5</v>
      </c>
      <c r="I187" s="200">
        <v>95.5</v>
      </c>
      <c r="J187" s="200">
        <v>109.5</v>
      </c>
      <c r="K187" s="200">
        <v>109.5</v>
      </c>
      <c r="L187" s="200">
        <v>107.6</v>
      </c>
      <c r="M187" s="200">
        <v>106.2</v>
      </c>
      <c r="N187" s="200">
        <f>(B187+C187+D187+E187+F187+G187+H187+I187+J187+K187+L187+M187)/12</f>
        <v>100.60833333333333</v>
      </c>
      <c r="O187" s="209">
        <f>100*(E187-D187)/D187</f>
        <v>6.191950464396284</v>
      </c>
      <c r="P187" s="209">
        <f>100*(E187-E186)/E186</f>
        <v>-0.09837255962528725</v>
      </c>
      <c r="Q187" s="207">
        <f>(((B187+C187+D187+E187)/4)-((B186+C186+D186+E186)/4))/((B186+C186+D186+E186)/4)*100</f>
        <v>-6.2803272197024365</v>
      </c>
    </row>
    <row r="188" spans="1:17" ht="11.25" customHeight="1">
      <c r="A188" s="18">
        <v>2004</v>
      </c>
      <c r="B188" s="200">
        <f>IF('[1]UMS_W_V'!B47&lt;&gt;0,'[1]UMS_W_V'!B47," ")</f>
        <v>91.3</v>
      </c>
      <c r="C188" s="200">
        <f>IF('[1]UMS_W_V'!C47&lt;&gt;0,'[1]UMS_W_V'!C47," ")</f>
        <v>97.12349676783491</v>
      </c>
      <c r="D188" s="200">
        <f>IF('[1]UMS_W_V'!D47&lt;&gt;0,'[1]UMS_W_V'!D47," ")</f>
        <v>110.18307022844817</v>
      </c>
      <c r="E188" s="200">
        <f>IF('[1]UMS_W_V'!E47&lt;&gt;0,'[1]UMS_W_V'!E47," ")</f>
        <v>100.71728543750346</v>
      </c>
      <c r="F188" s="200" t="str">
        <f>IF('[1]UMS_W_V'!F47&lt;&gt;0,'[1]UMS_W_V'!F47," ")</f>
        <v> </v>
      </c>
      <c r="G188" s="200" t="str">
        <f>IF('[1]UMS_W_V'!G47&lt;&gt;0,'[1]UMS_W_V'!G47," ")</f>
        <v> </v>
      </c>
      <c r="H188" s="200" t="str">
        <f>IF('[1]UMS_W_V'!H47&lt;&gt;0,'[1]UMS_W_V'!H47," ")</f>
        <v> </v>
      </c>
      <c r="I188" s="200" t="str">
        <f>IF('[1]UMS_W_V'!I47&lt;&gt;0,'[1]UMS_W_V'!I47," ")</f>
        <v> </v>
      </c>
      <c r="J188" s="200" t="str">
        <f>IF('[1]UMS_W_V'!J47&lt;&gt;0,'[1]UMS_W_V'!J47," ")</f>
        <v> </v>
      </c>
      <c r="K188" s="200" t="str">
        <f>IF('[1]UMS_W_V'!K47&lt;&gt;0,'[1]UMS_W_V'!K47," ")</f>
        <v> </v>
      </c>
      <c r="L188" s="200" t="str">
        <f>IF('[1]UMS_W_V'!L47&lt;&gt;0,'[1]UMS_W_V'!L47," ")</f>
        <v> </v>
      </c>
      <c r="M188" s="200" t="str">
        <f>IF('[1]UMS_W_V'!M47&lt;&gt;0,'[1]UMS_W_V'!M47," ")</f>
        <v> </v>
      </c>
      <c r="N188" s="200">
        <f>(B188+C188+D188+E188)/4</f>
        <v>99.83096310844662</v>
      </c>
      <c r="O188" s="209">
        <f>100*(E188-D188)/D188</f>
        <v>-8.590961180623136</v>
      </c>
      <c r="P188" s="209">
        <f>100*(E188-E187)/E187</f>
        <v>-2.1211997691900315</v>
      </c>
      <c r="Q188" s="207">
        <f>(((B188+C188+D188+E188)/4)-((B187+C187+D187+E187)/4))/((B187+C187+D187+E187)/4)*100</f>
        <v>4.180498939156417</v>
      </c>
    </row>
    <row r="189" spans="1:16" ht="11.25" customHeight="1">
      <c r="A189" s="19"/>
      <c r="B189" s="200"/>
      <c r="C189" s="200"/>
      <c r="D189" s="200"/>
      <c r="E189" s="200"/>
      <c r="F189" s="200"/>
      <c r="G189" s="200"/>
      <c r="H189" s="200"/>
      <c r="I189" s="200"/>
      <c r="J189" s="200"/>
      <c r="K189" s="200"/>
      <c r="L189" s="200"/>
      <c r="M189" s="200"/>
      <c r="N189" s="200"/>
      <c r="O189" s="209"/>
      <c r="P189" s="209"/>
    </row>
    <row r="190" spans="1:16" ht="11.25" customHeight="1">
      <c r="A190" s="20" t="s">
        <v>107</v>
      </c>
      <c r="B190" s="200">
        <v>91.75289727034162</v>
      </c>
      <c r="C190" s="200">
        <v>97.65634213257404</v>
      </c>
      <c r="D190" s="200">
        <v>88.73343929537815</v>
      </c>
      <c r="E190" s="200">
        <v>78.35738222451238</v>
      </c>
      <c r="F190" s="200">
        <v>107.2206370703018</v>
      </c>
      <c r="G190" s="200">
        <v>97.7190470077362</v>
      </c>
      <c r="H190" s="200">
        <v>106.29516288142378</v>
      </c>
      <c r="I190" s="200">
        <v>103.65032881785791</v>
      </c>
      <c r="J190" s="200">
        <v>112.63751257664876</v>
      </c>
      <c r="K190" s="200">
        <v>110.85090479685012</v>
      </c>
      <c r="L190" s="200">
        <v>114.84119448041736</v>
      </c>
      <c r="M190" s="200">
        <v>90.28515142048673</v>
      </c>
      <c r="N190" s="200"/>
      <c r="O190" s="209"/>
      <c r="P190" s="209"/>
    </row>
    <row r="191" spans="1:17" ht="11.25" customHeight="1">
      <c r="A191" s="17">
        <v>2001</v>
      </c>
      <c r="B191" s="200">
        <v>109.89356434067435</v>
      </c>
      <c r="C191" s="200">
        <v>103.56426617876195</v>
      </c>
      <c r="D191" s="200">
        <v>105.57230723873889</v>
      </c>
      <c r="E191" s="200">
        <v>105.89810515983397</v>
      </c>
      <c r="F191" s="200">
        <v>104.54798295550842</v>
      </c>
      <c r="G191" s="200">
        <v>102.29302460413652</v>
      </c>
      <c r="H191" s="200">
        <v>102.21794137812601</v>
      </c>
      <c r="I191" s="200">
        <v>116.19436901932264</v>
      </c>
      <c r="J191" s="200">
        <v>100.03417583000729</v>
      </c>
      <c r="K191" s="200">
        <v>103.09155563489844</v>
      </c>
      <c r="L191" s="200">
        <v>112.18839192823744</v>
      </c>
      <c r="M191" s="200">
        <v>89.1832020598323</v>
      </c>
      <c r="N191" s="200">
        <f>(B191+C191+D191+E191+F191+G191+H191+I191+J191+K191+L191+M191)/12</f>
        <v>104.55657386067321</v>
      </c>
      <c r="O191" s="209">
        <f>100*(E191-D191)/D191</f>
        <v>0.3086016869540756</v>
      </c>
      <c r="P191" s="209">
        <f>100*(E191-E190)/E190</f>
        <v>35.147579147566375</v>
      </c>
      <c r="Q191" s="207">
        <f>(((B191+C191+D191+E191)/4)-((B190+C190+D190+E190)/4))/((B190+C190+D190+E190)/4)*100</f>
        <v>19.194437672205584</v>
      </c>
    </row>
    <row r="192" spans="1:17" ht="11.25" customHeight="1">
      <c r="A192" s="18">
        <v>2002</v>
      </c>
      <c r="B192" s="200">
        <v>99.86597647583864</v>
      </c>
      <c r="C192" s="200">
        <v>98.19331176801772</v>
      </c>
      <c r="D192" s="200">
        <v>111.08135710403717</v>
      </c>
      <c r="E192" s="200">
        <v>107.90759080392229</v>
      </c>
      <c r="F192" s="200">
        <v>100.42205781858955</v>
      </c>
      <c r="G192" s="200">
        <v>115.73574882801299</v>
      </c>
      <c r="H192" s="200">
        <v>109.16812764447073</v>
      </c>
      <c r="I192" s="200">
        <v>99.26230464131068</v>
      </c>
      <c r="J192" s="200">
        <v>95.58553100919195</v>
      </c>
      <c r="K192" s="200">
        <v>98.91698111511433</v>
      </c>
      <c r="L192" s="200">
        <v>102.68625361228318</v>
      </c>
      <c r="M192" s="200">
        <v>83.51232361526026</v>
      </c>
      <c r="N192" s="200">
        <f>(B192+C192+D192+E192+F192+G192+H192+I192+J192+K192+L192+M192)/12</f>
        <v>101.86146370300413</v>
      </c>
      <c r="O192" s="209">
        <f>100*(E192-D192)/D192</f>
        <v>-2.8571547763342275</v>
      </c>
      <c r="P192" s="209">
        <f>100*(E192-E191)/E191</f>
        <v>1.8975652501575555</v>
      </c>
      <c r="Q192" s="207">
        <f>(((B192+C192+D192+E192)/4)-((B191+C191+D191+E191)/4))/((B191+C191+D191+E191)/4)*100</f>
        <v>-1.8544323418186626</v>
      </c>
    </row>
    <row r="193" spans="1:17" ht="11.25" customHeight="1">
      <c r="A193" s="18">
        <v>2003</v>
      </c>
      <c r="B193" s="200">
        <v>97.2</v>
      </c>
      <c r="C193" s="200">
        <v>106.6</v>
      </c>
      <c r="D193" s="200">
        <v>99.1</v>
      </c>
      <c r="E193" s="200">
        <v>101.3</v>
      </c>
      <c r="F193" s="200">
        <v>98</v>
      </c>
      <c r="G193" s="200">
        <v>92.9</v>
      </c>
      <c r="H193" s="200">
        <v>100.6</v>
      </c>
      <c r="I193" s="200">
        <v>93.1</v>
      </c>
      <c r="J193" s="200">
        <v>108.9</v>
      </c>
      <c r="K193" s="200">
        <v>105</v>
      </c>
      <c r="L193" s="200">
        <v>98.7</v>
      </c>
      <c r="M193" s="200">
        <v>101.2</v>
      </c>
      <c r="N193" s="200">
        <f>(B193+C193+D193+E193+F193+G193+H193+I193+J193+K193+L193+M193)/12</f>
        <v>100.21666666666668</v>
      </c>
      <c r="O193" s="209">
        <f>100*(E193-D193)/D193</f>
        <v>2.2199798183652906</v>
      </c>
      <c r="P193" s="209">
        <f>100*(E193-E192)/E192</f>
        <v>-6.123379045621427</v>
      </c>
      <c r="Q193" s="207">
        <f>(((B193+C193+D193+E193)/4)-((B192+C192+D192+E192)/4))/((B192+C192+D192+E192)/4)*100</f>
        <v>-3.0807554230102965</v>
      </c>
    </row>
    <row r="194" spans="1:17" ht="11.25" customHeight="1">
      <c r="A194" s="18">
        <v>2004</v>
      </c>
      <c r="B194" s="200">
        <f>IF('[1]UMS_W_V'!O47&lt;&gt;0,'[1]UMS_W_V'!O47," ")</f>
        <v>90.1</v>
      </c>
      <c r="C194" s="200">
        <f>IF('[1]UMS_W_V'!P47&lt;&gt;0,'[1]UMS_W_V'!P47," ")</f>
        <v>95.12543577516163</v>
      </c>
      <c r="D194" s="200">
        <f>IF('[1]UMS_W_V'!Q47&lt;&gt;0,'[1]UMS_W_V'!Q47," ")</f>
        <v>108.7348797925239</v>
      </c>
      <c r="E194" s="200">
        <f>IF('[1]UMS_W_V'!R47&lt;&gt;0,'[1]UMS_W_V'!R47," ")</f>
        <v>97.60532104367945</v>
      </c>
      <c r="F194" s="200" t="str">
        <f>IF('[1]UMS_W_V'!S47&lt;&gt;0,'[1]UMS_W_V'!S47," ")</f>
        <v> </v>
      </c>
      <c r="G194" s="200" t="str">
        <f>IF('[1]UMS_W_V'!T47&lt;&gt;0,'[1]UMS_W_V'!T47," ")</f>
        <v> </v>
      </c>
      <c r="H194" s="200" t="str">
        <f>IF('[1]UMS_W_V'!U47&lt;&gt;0,'[1]UMS_W_V'!U47," ")</f>
        <v> </v>
      </c>
      <c r="I194" s="200" t="str">
        <f>IF('[1]UMS_W_V'!V47&lt;&gt;0,'[1]UMS_W_V'!V47," ")</f>
        <v> </v>
      </c>
      <c r="J194" s="200" t="str">
        <f>IF('[1]UMS_W_V'!W47&lt;&gt;0,'[1]UMS_W_V'!W47," ")</f>
        <v> </v>
      </c>
      <c r="K194" s="200" t="str">
        <f>IF('[1]UMS_W_V'!X47&lt;&gt;0,'[1]UMS_W_V'!X47," ")</f>
        <v> </v>
      </c>
      <c r="L194" s="200" t="str">
        <f>IF('[1]UMS_W_V'!Y47&lt;&gt;0,'[1]UMS_W_V'!Y47," ")</f>
        <v> </v>
      </c>
      <c r="M194" s="200" t="str">
        <f>IF('[1]UMS_W_V'!Z47&lt;&gt;0,'[1]UMS_W_V'!Z47," ")</f>
        <v> </v>
      </c>
      <c r="N194" s="200">
        <f>(B194+C194+D194+E194)/4</f>
        <v>97.89140915284125</v>
      </c>
      <c r="O194" s="209">
        <f>100*(E194-D194)/D194</f>
        <v>-10.23550011742383</v>
      </c>
      <c r="P194" s="209">
        <f>100*(E194-E193)/E193</f>
        <v>-3.64726451759185</v>
      </c>
      <c r="Q194" s="207">
        <f>(((B194+C194+D194+E194)/4)-((B193+C193+D193+E193)/4))/((B193+C193+D193+E193)/4)*100</f>
        <v>-3.1257702594346846</v>
      </c>
    </row>
    <row r="204" spans="1:17" ht="12.75">
      <c r="A204" s="482" t="s">
        <v>125</v>
      </c>
      <c r="B204" s="482"/>
      <c r="C204" s="482"/>
      <c r="D204" s="482"/>
      <c r="E204" s="482"/>
      <c r="F204" s="482"/>
      <c r="G204" s="482"/>
      <c r="H204" s="482"/>
      <c r="I204" s="482"/>
      <c r="J204" s="482"/>
      <c r="K204" s="482"/>
      <c r="L204" s="482"/>
      <c r="M204" s="482"/>
      <c r="N204" s="482"/>
      <c r="O204" s="482"/>
      <c r="P204" s="482"/>
      <c r="Q204" s="482"/>
    </row>
    <row r="205" spans="1:16" ht="12.75">
      <c r="A205" s="165"/>
      <c r="B205" s="166"/>
      <c r="C205" s="166"/>
      <c r="D205" s="166"/>
      <c r="E205" s="166"/>
      <c r="F205" s="166"/>
      <c r="G205" s="166"/>
      <c r="H205" s="166"/>
      <c r="I205" s="166"/>
      <c r="J205" s="166"/>
      <c r="K205" s="166"/>
      <c r="L205" s="166"/>
      <c r="M205" s="166"/>
      <c r="N205" s="167"/>
      <c r="O205" s="167"/>
      <c r="P205" s="167"/>
    </row>
    <row r="206" spans="1:17" ht="12.75">
      <c r="A206" s="482" t="s">
        <v>126</v>
      </c>
      <c r="B206" s="482"/>
      <c r="C206" s="482"/>
      <c r="D206" s="482"/>
      <c r="E206" s="482"/>
      <c r="F206" s="482"/>
      <c r="G206" s="482"/>
      <c r="H206" s="482"/>
      <c r="I206" s="482"/>
      <c r="J206" s="482"/>
      <c r="K206" s="482"/>
      <c r="L206" s="482"/>
      <c r="M206" s="482"/>
      <c r="N206" s="482"/>
      <c r="O206" s="482"/>
      <c r="P206" s="482"/>
      <c r="Q206" s="482"/>
    </row>
    <row r="207" spans="1:17" ht="12.75">
      <c r="A207" s="482" t="s">
        <v>127</v>
      </c>
      <c r="B207" s="482"/>
      <c r="C207" s="482"/>
      <c r="D207" s="482"/>
      <c r="E207" s="482"/>
      <c r="F207" s="482"/>
      <c r="G207" s="482"/>
      <c r="H207" s="482"/>
      <c r="I207" s="482"/>
      <c r="J207" s="482"/>
      <c r="K207" s="482"/>
      <c r="L207" s="482"/>
      <c r="M207" s="482"/>
      <c r="N207" s="482"/>
      <c r="O207" s="482"/>
      <c r="P207" s="482"/>
      <c r="Q207" s="482"/>
    </row>
    <row r="208" spans="1:17" ht="12.75">
      <c r="A208" s="482" t="s">
        <v>84</v>
      </c>
      <c r="B208" s="482"/>
      <c r="C208" s="482"/>
      <c r="D208" s="482"/>
      <c r="E208" s="482"/>
      <c r="F208" s="482"/>
      <c r="G208" s="482"/>
      <c r="H208" s="482"/>
      <c r="I208" s="482"/>
      <c r="J208" s="482"/>
      <c r="K208" s="482"/>
      <c r="L208" s="482"/>
      <c r="M208" s="482"/>
      <c r="N208" s="482"/>
      <c r="O208" s="482"/>
      <c r="P208" s="482"/>
      <c r="Q208" s="482"/>
    </row>
    <row r="209" spans="1:16" ht="12.75">
      <c r="A209" s="215"/>
      <c r="B209" s="166"/>
      <c r="C209" s="166"/>
      <c r="D209" s="166"/>
      <c r="E209" s="166"/>
      <c r="F209" s="166"/>
      <c r="G209" s="166"/>
      <c r="H209" s="166"/>
      <c r="I209" s="166"/>
      <c r="J209" s="166"/>
      <c r="K209" s="166"/>
      <c r="L209" s="166"/>
      <c r="M209" s="166"/>
      <c r="N209" s="166"/>
      <c r="O209" s="166"/>
      <c r="P209" s="166"/>
    </row>
    <row r="211" spans="1:17" ht="12.75">
      <c r="A211" s="173"/>
      <c r="B211" s="174"/>
      <c r="C211" s="175"/>
      <c r="D211" s="175"/>
      <c r="E211" s="175"/>
      <c r="F211" s="175"/>
      <c r="G211" s="175"/>
      <c r="H211" s="175"/>
      <c r="I211" s="175"/>
      <c r="J211" s="175"/>
      <c r="K211" s="175"/>
      <c r="L211" s="175"/>
      <c r="M211" s="175"/>
      <c r="N211" s="176"/>
      <c r="O211" s="484" t="s">
        <v>85</v>
      </c>
      <c r="P211" s="485"/>
      <c r="Q211" s="485"/>
    </row>
    <row r="212" spans="1:17" ht="12.75">
      <c r="A212" s="177"/>
      <c r="B212" s="178"/>
      <c r="C212" s="179"/>
      <c r="D212" s="179"/>
      <c r="E212" s="179"/>
      <c r="F212" s="179"/>
      <c r="G212" s="179"/>
      <c r="H212" s="179"/>
      <c r="I212" s="179"/>
      <c r="J212" s="179"/>
      <c r="K212" s="179"/>
      <c r="L212" s="179"/>
      <c r="M212" s="179"/>
      <c r="N212" s="180"/>
      <c r="O212" s="181" t="s">
        <v>90</v>
      </c>
      <c r="P212" s="182"/>
      <c r="Q212" s="183" t="s">
        <v>199</v>
      </c>
    </row>
    <row r="213" spans="1:17" ht="13.5" customHeight="1">
      <c r="A213" s="184" t="s">
        <v>86</v>
      </c>
      <c r="B213" s="178" t="s">
        <v>87</v>
      </c>
      <c r="C213" s="179" t="s">
        <v>88</v>
      </c>
      <c r="D213" s="179" t="s">
        <v>89</v>
      </c>
      <c r="E213" s="179" t="s">
        <v>90</v>
      </c>
      <c r="F213" s="179" t="s">
        <v>91</v>
      </c>
      <c r="G213" s="179" t="s">
        <v>92</v>
      </c>
      <c r="H213" s="179" t="s">
        <v>93</v>
      </c>
      <c r="I213" s="179" t="s">
        <v>94</v>
      </c>
      <c r="J213" s="179" t="s">
        <v>95</v>
      </c>
      <c r="K213" s="179" t="s">
        <v>96</v>
      </c>
      <c r="L213" s="179" t="s">
        <v>97</v>
      </c>
      <c r="M213" s="179" t="s">
        <v>98</v>
      </c>
      <c r="N213" s="185" t="s">
        <v>99</v>
      </c>
      <c r="O213" s="486" t="s">
        <v>100</v>
      </c>
      <c r="P213" s="487"/>
      <c r="Q213" s="487"/>
    </row>
    <row r="214" spans="1:17" ht="12.75">
      <c r="A214" s="177"/>
      <c r="B214" s="178"/>
      <c r="C214" s="179"/>
      <c r="D214" s="179"/>
      <c r="E214" s="179"/>
      <c r="F214" s="179"/>
      <c r="G214" s="179"/>
      <c r="H214" s="179"/>
      <c r="I214" s="179"/>
      <c r="J214" s="179"/>
      <c r="K214" s="179"/>
      <c r="L214" s="179"/>
      <c r="M214" s="179"/>
      <c r="N214" s="180"/>
      <c r="O214" s="185" t="s">
        <v>101</v>
      </c>
      <c r="P214" s="186" t="s">
        <v>102</v>
      </c>
      <c r="Q214" s="187" t="s">
        <v>102</v>
      </c>
    </row>
    <row r="215" spans="1:17" ht="12.75">
      <c r="A215" s="188"/>
      <c r="B215" s="189"/>
      <c r="C215" s="190"/>
      <c r="D215" s="190"/>
      <c r="E215" s="190"/>
      <c r="F215" s="190"/>
      <c r="G215" s="190"/>
      <c r="H215" s="190"/>
      <c r="I215" s="190"/>
      <c r="J215" s="190"/>
      <c r="K215" s="190"/>
      <c r="L215" s="190"/>
      <c r="M215" s="190"/>
      <c r="N215" s="191"/>
      <c r="O215" s="192" t="s">
        <v>103</v>
      </c>
      <c r="P215" s="193" t="s">
        <v>104</v>
      </c>
      <c r="Q215" s="194" t="s">
        <v>143</v>
      </c>
    </row>
    <row r="216" spans="1:16" ht="12.75">
      <c r="A216" s="195"/>
      <c r="B216" s="196"/>
      <c r="C216" s="196"/>
      <c r="D216" s="196"/>
      <c r="E216" s="196"/>
      <c r="F216" s="196"/>
      <c r="G216" s="196"/>
      <c r="H216" s="196"/>
      <c r="I216" s="196"/>
      <c r="J216" s="196"/>
      <c r="K216" s="196"/>
      <c r="L216" s="196"/>
      <c r="M216" s="196"/>
      <c r="N216" s="197"/>
      <c r="O216" s="198"/>
      <c r="P216" s="186"/>
    </row>
    <row r="217" spans="1:16" ht="12.75">
      <c r="A217" s="195"/>
      <c r="B217" s="196"/>
      <c r="C217" s="196"/>
      <c r="D217" s="196"/>
      <c r="E217" s="196"/>
      <c r="F217" s="196"/>
      <c r="G217" s="196"/>
      <c r="H217" s="196"/>
      <c r="I217" s="196"/>
      <c r="J217" s="196"/>
      <c r="K217" s="196"/>
      <c r="L217" s="196"/>
      <c r="M217" s="196"/>
      <c r="N217" s="197"/>
      <c r="O217" s="198"/>
      <c r="P217" s="186"/>
    </row>
    <row r="218" spans="1:16" ht="12.75" customHeight="1">
      <c r="A218" s="195"/>
      <c r="B218" s="196"/>
      <c r="C218" s="196"/>
      <c r="D218" s="196"/>
      <c r="E218" s="196"/>
      <c r="F218" s="196"/>
      <c r="G218" s="196"/>
      <c r="H218" s="196"/>
      <c r="I218" s="196"/>
      <c r="J218" s="196"/>
      <c r="K218" s="196"/>
      <c r="L218" s="196"/>
      <c r="M218" s="196"/>
      <c r="N218" s="197"/>
      <c r="O218" s="198"/>
      <c r="P218" s="186"/>
    </row>
    <row r="219" spans="1:17" ht="11.25" customHeight="1">
      <c r="A219" s="483" t="s">
        <v>111</v>
      </c>
      <c r="B219" s="483"/>
      <c r="C219" s="483"/>
      <c r="D219" s="483"/>
      <c r="E219" s="483"/>
      <c r="F219" s="483"/>
      <c r="G219" s="483"/>
      <c r="H219" s="483"/>
      <c r="I219" s="483"/>
      <c r="J219" s="483"/>
      <c r="K219" s="483"/>
      <c r="L219" s="483"/>
      <c r="M219" s="483"/>
      <c r="N219" s="483"/>
      <c r="O219" s="483"/>
      <c r="P219" s="483"/>
      <c r="Q219" s="483"/>
    </row>
    <row r="220" spans="1:16" ht="11.25" customHeight="1">
      <c r="A220" s="204"/>
      <c r="B220" s="216"/>
      <c r="C220" s="216"/>
      <c r="D220" s="216"/>
      <c r="E220" s="216"/>
      <c r="F220" s="216"/>
      <c r="G220" s="216"/>
      <c r="H220" s="216"/>
      <c r="I220" s="216"/>
      <c r="J220" s="216"/>
      <c r="K220" s="216"/>
      <c r="L220" s="216"/>
      <c r="M220" s="216"/>
      <c r="N220" s="217"/>
      <c r="O220" s="217"/>
      <c r="P220" s="217"/>
    </row>
    <row r="221" spans="1:16" ht="11.25" customHeight="1">
      <c r="A221" s="218"/>
      <c r="B221" s="200"/>
      <c r="C221" s="200"/>
      <c r="D221" s="200"/>
      <c r="E221" s="200"/>
      <c r="F221" s="200"/>
      <c r="G221" s="200"/>
      <c r="H221" s="200"/>
      <c r="I221" s="200"/>
      <c r="J221" s="200"/>
      <c r="K221" s="200"/>
      <c r="L221" s="200"/>
      <c r="M221" s="200"/>
      <c r="N221" s="200"/>
      <c r="O221" s="214"/>
      <c r="P221" s="214"/>
    </row>
    <row r="222" spans="1:16" ht="11.25" customHeight="1">
      <c r="A222" s="16" t="s">
        <v>105</v>
      </c>
      <c r="B222" s="200">
        <v>79.18490916882126</v>
      </c>
      <c r="C222" s="200">
        <v>89.22836901507372</v>
      </c>
      <c r="D222" s="200">
        <v>102.82283642242605</v>
      </c>
      <c r="E222" s="200">
        <v>89.15441876401411</v>
      </c>
      <c r="F222" s="200">
        <v>107.12563650295036</v>
      </c>
      <c r="G222" s="200">
        <v>100.07400355560318</v>
      </c>
      <c r="H222" s="200">
        <v>103.06307181820793</v>
      </c>
      <c r="I222" s="200">
        <v>105.84784727653368</v>
      </c>
      <c r="J222" s="200">
        <v>109.65561385391452</v>
      </c>
      <c r="K222" s="200">
        <v>107.5037083556057</v>
      </c>
      <c r="L222" s="200">
        <v>115.98292648848287</v>
      </c>
      <c r="M222" s="200">
        <v>90.35665878130725</v>
      </c>
      <c r="N222" s="200"/>
      <c r="O222" s="207"/>
      <c r="P222" s="207"/>
    </row>
    <row r="223" spans="1:17" ht="11.25" customHeight="1">
      <c r="A223" s="17">
        <v>2001</v>
      </c>
      <c r="B223" s="200">
        <v>101.14895068633972</v>
      </c>
      <c r="C223" s="200">
        <v>98.85156640714541</v>
      </c>
      <c r="D223" s="200">
        <v>112.69722770820607</v>
      </c>
      <c r="E223" s="200">
        <v>100.02223586773798</v>
      </c>
      <c r="F223" s="200">
        <v>113.34832919091748</v>
      </c>
      <c r="G223" s="200">
        <v>114.18106190232055</v>
      </c>
      <c r="H223" s="200">
        <v>105.73712868017805</v>
      </c>
      <c r="I223" s="200">
        <v>115.25911073656374</v>
      </c>
      <c r="J223" s="200">
        <v>115.67698317011683</v>
      </c>
      <c r="K223" s="200">
        <v>115.45318218881579</v>
      </c>
      <c r="L223" s="200">
        <v>117.14507139121476</v>
      </c>
      <c r="M223" s="200">
        <v>81.44502720667727</v>
      </c>
      <c r="N223" s="200">
        <f>(B223+C223+D223+E223+F223+G223+H223+I223+J223+K223+L223+M223)/12</f>
        <v>107.58048959468614</v>
      </c>
      <c r="O223" s="209">
        <f>100*(E223-D223)/D223</f>
        <v>-11.246942004009176</v>
      </c>
      <c r="P223" s="209">
        <f>100*(E223-E222)/E222</f>
        <v>12.189880495424756</v>
      </c>
      <c r="Q223" s="207">
        <f>(((B223+C223+D223+E223)/4)-((B222+C222+D222+E222)/4))/((B222+C222+D222+E222)/4)*100</f>
        <v>14.520205847172083</v>
      </c>
    </row>
    <row r="224" spans="1:17" ht="11.25" customHeight="1">
      <c r="A224" s="18">
        <v>2002</v>
      </c>
      <c r="B224" s="200">
        <v>100.60055113801405</v>
      </c>
      <c r="C224" s="200">
        <v>99.7016317806367</v>
      </c>
      <c r="D224" s="200">
        <v>110.78508431534657</v>
      </c>
      <c r="E224" s="200">
        <v>115.28410606822477</v>
      </c>
      <c r="F224" s="200">
        <v>111.48588725973015</v>
      </c>
      <c r="G224" s="200">
        <v>115.24430176277075</v>
      </c>
      <c r="H224" s="200">
        <v>115.44544536188006</v>
      </c>
      <c r="I224" s="200">
        <v>115.91972457420864</v>
      </c>
      <c r="J224" s="200">
        <v>124.7444248252028</v>
      </c>
      <c r="K224" s="200">
        <v>123.74418597970495</v>
      </c>
      <c r="L224" s="200">
        <v>122.85254914906692</v>
      </c>
      <c r="M224" s="200">
        <v>93.7927986162867</v>
      </c>
      <c r="N224" s="200">
        <f>(B224+C224+D224+E224+F224+G224+H224+I224+J224+K224+L224+M224)/12</f>
        <v>112.46672423592275</v>
      </c>
      <c r="O224" s="209">
        <f>100*(E224-D224)/D224</f>
        <v>4.0610356355119706</v>
      </c>
      <c r="P224" s="209">
        <f>100*(E224-E223)/E223</f>
        <v>15.258477345645389</v>
      </c>
      <c r="Q224" s="207">
        <f>(((B224+C224+D224+E224)/4)-((B223+C223+D223+E223)/4))/((B223+C223+D223+E223)/4)*100</f>
        <v>3.3076645842661763</v>
      </c>
    </row>
    <row r="225" spans="1:17" ht="11.25" customHeight="1">
      <c r="A225" s="18">
        <v>2003</v>
      </c>
      <c r="B225" s="200">
        <v>110.8</v>
      </c>
      <c r="C225" s="200">
        <v>111.7</v>
      </c>
      <c r="D225" s="200">
        <v>125.9</v>
      </c>
      <c r="E225" s="200">
        <v>125.40262606607628</v>
      </c>
      <c r="F225" s="200">
        <v>128.4</v>
      </c>
      <c r="G225" s="200">
        <v>132.7</v>
      </c>
      <c r="H225" s="200">
        <v>131.4</v>
      </c>
      <c r="I225" s="200">
        <v>119.9</v>
      </c>
      <c r="J225" s="200">
        <v>141.6</v>
      </c>
      <c r="K225" s="200">
        <v>139.8</v>
      </c>
      <c r="L225" s="200">
        <v>136.1</v>
      </c>
      <c r="M225" s="200">
        <v>116.6</v>
      </c>
      <c r="N225" s="200">
        <f>(B225+C225+D225+E225+F225+G225+H225+I225+J225+K225+L225+M225)/12</f>
        <v>126.69188550550632</v>
      </c>
      <c r="O225" s="209">
        <f>100*(E225-D225)/D225</f>
        <v>-0.39505475291797104</v>
      </c>
      <c r="P225" s="209">
        <f>100*(E225-E224)/E224</f>
        <v>8.777029499507416</v>
      </c>
      <c r="Q225" s="207">
        <f>(((B225+C225+D225+E225)/4)-((B224+C224+D224+E224)/4))/((B224+C224+D224+E224)/4)*100</f>
        <v>11.124398994355962</v>
      </c>
    </row>
    <row r="226" spans="1:17" ht="11.25" customHeight="1">
      <c r="A226" s="18">
        <v>2004</v>
      </c>
      <c r="B226" s="200">
        <f>IF('[1]UMS_W_V'!AB6&lt;&gt;0,'[1]UMS_W_V'!AB6," ")</f>
        <v>124.4</v>
      </c>
      <c r="C226" s="200">
        <f>IF('[1]UMS_W_V'!AC6&lt;&gt;0,'[1]UMS_W_V'!AC6," ")</f>
        <v>121.18736733170927</v>
      </c>
      <c r="D226" s="200">
        <f>IF('[1]UMS_W_V'!AD6&lt;&gt;0,'[1]UMS_W_V'!AD6," ")</f>
        <v>146.74906192296993</v>
      </c>
      <c r="E226" s="200">
        <f>IF('[1]UMS_W_V'!AE6&lt;&gt;0,'[1]UMS_W_V'!AE6," ")</f>
        <v>140.2184658877057</v>
      </c>
      <c r="F226" s="200" t="str">
        <f>IF('[1]UMS_W_V'!AF6&lt;&gt;0,'[1]UMS_W_V'!AF6," ")</f>
        <v> </v>
      </c>
      <c r="G226" s="200" t="str">
        <f>IF('[1]UMS_W_V'!AG6&lt;&gt;0,'[1]UMS_W_V'!AG6," ")</f>
        <v> </v>
      </c>
      <c r="H226" s="200" t="str">
        <f>IF('[1]UMS_W_V'!AH6&lt;&gt;0,'[1]UMS_W_V'!AH6," ")</f>
        <v> </v>
      </c>
      <c r="I226" s="200" t="str">
        <f>IF('[1]UMS_W_V'!AI6&lt;&gt;0,'[1]UMS_W_V'!AI6," ")</f>
        <v> </v>
      </c>
      <c r="J226" s="200" t="str">
        <f>IF('[1]UMS_W_V'!AJ6&lt;&gt;0,'[1]UMS_W_V'!AJ6," ")</f>
        <v> </v>
      </c>
      <c r="K226" s="200" t="str">
        <f>IF('[1]UMS_W_V'!AK6&lt;&gt;0,'[1]UMS_W_V'!AK6," ")</f>
        <v> </v>
      </c>
      <c r="L226" s="200" t="str">
        <f>IF('[1]UMS_W_V'!AL6&lt;&gt;0,'[1]UMS_W_V'!AL6," ")</f>
        <v> </v>
      </c>
      <c r="M226" s="200" t="str">
        <f>IF('[1]UMS_W_V'!AM6&lt;&gt;0,'[1]UMS_W_V'!AM6," ")</f>
        <v> </v>
      </c>
      <c r="N226" s="200">
        <f>(B226+C226+D226+E226)/4</f>
        <v>133.13872378559623</v>
      </c>
      <c r="O226" s="209">
        <f>100*(E226-D226)/D226</f>
        <v>-4.450179067374355</v>
      </c>
      <c r="P226" s="209">
        <f>100*(E226-E225)/E225</f>
        <v>11.814616875585006</v>
      </c>
      <c r="Q226" s="207">
        <f>(((B226+C226+D226+E226)/4)-((B225+C225+D225+E225)/4))/((B225+C225+D225+E225)/4)*100</f>
        <v>12.400156910087516</v>
      </c>
    </row>
    <row r="227" spans="1:16" ht="11.25" customHeight="1">
      <c r="A227" s="19"/>
      <c r="B227" s="200"/>
      <c r="C227" s="200"/>
      <c r="D227" s="200"/>
      <c r="E227" s="200"/>
      <c r="F227" s="200"/>
      <c r="G227" s="200"/>
      <c r="H227" s="200"/>
      <c r="I227" s="200"/>
      <c r="J227" s="200"/>
      <c r="K227" s="200"/>
      <c r="L227" s="200"/>
      <c r="M227" s="200"/>
      <c r="N227" s="200"/>
      <c r="O227" s="209"/>
      <c r="P227" s="209"/>
    </row>
    <row r="228" spans="1:16" ht="11.25" customHeight="1">
      <c r="A228" s="20" t="s">
        <v>106</v>
      </c>
      <c r="B228" s="200">
        <v>76.37728136899376</v>
      </c>
      <c r="C228" s="200">
        <v>87.09317187194627</v>
      </c>
      <c r="D228" s="200">
        <v>101.68623477583667</v>
      </c>
      <c r="E228" s="200">
        <v>89.6448805658243</v>
      </c>
      <c r="F228" s="200">
        <v>108.97899445577866</v>
      </c>
      <c r="G228" s="200">
        <v>99.16041669072636</v>
      </c>
      <c r="H228" s="200">
        <v>105.42043034089079</v>
      </c>
      <c r="I228" s="200">
        <v>106.74769944871247</v>
      </c>
      <c r="J228" s="200">
        <v>109.51887840999679</v>
      </c>
      <c r="K228" s="200">
        <v>107.87466059147934</v>
      </c>
      <c r="L228" s="200">
        <v>115.86345889685201</v>
      </c>
      <c r="M228" s="200">
        <v>91.6338926080637</v>
      </c>
      <c r="N228" s="200">
        <f>(B228+C228+D228+E228+F228+G228+H228+I228+J228+K228+L228+M228)/12</f>
        <v>100.00000000209174</v>
      </c>
      <c r="O228" s="209"/>
      <c r="P228" s="209"/>
    </row>
    <row r="229" spans="1:17" ht="11.25" customHeight="1">
      <c r="A229" s="17">
        <v>2001</v>
      </c>
      <c r="B229" s="200">
        <v>99.6685192522422</v>
      </c>
      <c r="C229" s="200">
        <v>95.56935092678329</v>
      </c>
      <c r="D229" s="200">
        <v>110.46407759380892</v>
      </c>
      <c r="E229" s="200">
        <v>100.3557609707792</v>
      </c>
      <c r="F229" s="200">
        <v>112.09520823107162</v>
      </c>
      <c r="G229" s="200">
        <v>113.60843415825556</v>
      </c>
      <c r="H229" s="200">
        <v>107.31484117898395</v>
      </c>
      <c r="I229" s="200">
        <v>118.44826920099472</v>
      </c>
      <c r="J229" s="200">
        <v>113.07774650811562</v>
      </c>
      <c r="K229" s="200">
        <v>115.01372840527462</v>
      </c>
      <c r="L229" s="200">
        <v>114.09368031800015</v>
      </c>
      <c r="M229" s="200">
        <v>80.93582515038135</v>
      </c>
      <c r="N229" s="200">
        <f>(B229+C229+D229+E229+F229+G229+H229+I229+J229+K229+L229+M229)/12</f>
        <v>106.72045349122429</v>
      </c>
      <c r="O229" s="209">
        <f>100*(E229-D229)/D229</f>
        <v>-9.150772670369227</v>
      </c>
      <c r="P229" s="209">
        <f>100*(E229-E228)/E228</f>
        <v>11.94812279000153</v>
      </c>
      <c r="Q229" s="207">
        <f>(((B229+C229+D229+E229)/4)-((B228+C228+D228+E228)/4))/((B228+C228+D228+E228)/4)*100</f>
        <v>14.446424339603716</v>
      </c>
    </row>
    <row r="230" spans="1:17" ht="11.25" customHeight="1">
      <c r="A230" s="18">
        <v>2002</v>
      </c>
      <c r="B230" s="200">
        <v>96.2350346567502</v>
      </c>
      <c r="C230" s="200">
        <v>95.69136655937199</v>
      </c>
      <c r="D230" s="200">
        <v>104.43290020110756</v>
      </c>
      <c r="E230" s="200">
        <v>109.76796400307688</v>
      </c>
      <c r="F230" s="200">
        <v>106.28556638836784</v>
      </c>
      <c r="G230" s="200">
        <v>111.34599038057758</v>
      </c>
      <c r="H230" s="200">
        <v>114.78790620120039</v>
      </c>
      <c r="I230" s="200">
        <v>115.1547846920702</v>
      </c>
      <c r="J230" s="200">
        <v>122.64502633461105</v>
      </c>
      <c r="K230" s="200">
        <v>119.98877820134</v>
      </c>
      <c r="L230" s="200">
        <v>119.34893011245104</v>
      </c>
      <c r="M230" s="200">
        <v>92.96100325617209</v>
      </c>
      <c r="N230" s="200">
        <f>(B230+C230+D230+E230+F230+G230+H230+I230+J230+K230+L230+M230)/12</f>
        <v>109.05377091559139</v>
      </c>
      <c r="O230" s="209">
        <f>100*(E230-D230)/D230</f>
        <v>5.108604464393441</v>
      </c>
      <c r="P230" s="209">
        <f>100*(E230-E229)/E229</f>
        <v>9.378836791480515</v>
      </c>
      <c r="Q230" s="207">
        <f>(((B230+C230+D230+E230)/4)-((B229+C229+D229+E229)/4))/((B229+C229+D229+E229)/4)*100</f>
        <v>0.017129751558772627</v>
      </c>
    </row>
    <row r="231" spans="1:17" ht="11.25" customHeight="1">
      <c r="A231" s="18">
        <v>2003</v>
      </c>
      <c r="B231" s="200">
        <v>105.4</v>
      </c>
      <c r="C231" s="200">
        <v>104.8</v>
      </c>
      <c r="D231" s="200">
        <v>119.4</v>
      </c>
      <c r="E231" s="200">
        <v>121.37962068652345</v>
      </c>
      <c r="F231" s="200">
        <v>126.8</v>
      </c>
      <c r="G231" s="200">
        <v>130.7</v>
      </c>
      <c r="H231" s="200">
        <v>130.8</v>
      </c>
      <c r="I231" s="200">
        <v>116.5</v>
      </c>
      <c r="J231" s="200">
        <v>138.9</v>
      </c>
      <c r="K231" s="200">
        <v>138.7</v>
      </c>
      <c r="L231" s="200">
        <v>134.4</v>
      </c>
      <c r="M231" s="200">
        <v>112.4</v>
      </c>
      <c r="N231" s="200">
        <f>(B231+C231+D231+E231+F231+G231+H231+I231+J231+K231+L231+M231)/12</f>
        <v>123.34830172387699</v>
      </c>
      <c r="O231" s="209">
        <f>100*(E231-D231)/D231</f>
        <v>1.6579737743077443</v>
      </c>
      <c r="P231" s="209">
        <f>100*(E231-E230)/E230</f>
        <v>10.57836572710876</v>
      </c>
      <c r="Q231" s="207">
        <f>(((B231+C231+D231+E231)/4)-((B230+C230+D230+E230)/4))/((B230+C230+D230+E230)/4)*100</f>
        <v>11.043916300423357</v>
      </c>
    </row>
    <row r="232" spans="1:17" ht="11.25" customHeight="1">
      <c r="A232" s="18">
        <v>2004</v>
      </c>
      <c r="B232" s="200">
        <f>IF('[1]UMS_W_V'!B6&lt;&gt;0,'[1]UMS_W_V'!B6," ")</f>
        <v>120.4</v>
      </c>
      <c r="C232" s="200">
        <f>IF('[1]UMS_W_V'!C6&lt;&gt;0,'[1]UMS_W_V'!C6," ")</f>
        <v>115.46315689706617</v>
      </c>
      <c r="D232" s="200">
        <f>IF('[1]UMS_W_V'!D6&lt;&gt;0,'[1]UMS_W_V'!D6," ")</f>
        <v>139.9529856486289</v>
      </c>
      <c r="E232" s="200">
        <f>IF('[1]UMS_W_V'!E6&lt;&gt;0,'[1]UMS_W_V'!E6," ")</f>
        <v>135.60020735096546</v>
      </c>
      <c r="F232" s="200" t="str">
        <f>IF('[1]UMS_W_V'!F6&lt;&gt;0,'[1]UMS_W_V'!F6," ")</f>
        <v> </v>
      </c>
      <c r="G232" s="200" t="str">
        <f>IF('[1]UMS_W_V'!G6&lt;&gt;0,'[1]UMS_W_V'!G6," ")</f>
        <v> </v>
      </c>
      <c r="H232" s="200" t="str">
        <f>IF('[1]UMS_W_V'!H6&lt;&gt;0,'[1]UMS_W_V'!H6," ")</f>
        <v> </v>
      </c>
      <c r="I232" s="200" t="str">
        <f>IF('[1]UMS_W_V'!I6&lt;&gt;0,'[1]UMS_W_V'!I6," ")</f>
        <v> </v>
      </c>
      <c r="J232" s="200" t="str">
        <f>IF('[1]UMS_W_V'!J6&lt;&gt;0,'[1]UMS_W_V'!J6," ")</f>
        <v> </v>
      </c>
      <c r="K232" s="200" t="str">
        <f>IF('[1]UMS_W_V'!K6&lt;&gt;0,'[1]UMS_W_V'!K6," ")</f>
        <v> </v>
      </c>
      <c r="L232" s="200" t="str">
        <f>IF('[1]UMS_W_V'!L6&lt;&gt;0,'[1]UMS_W_V'!L6," ")</f>
        <v> </v>
      </c>
      <c r="M232" s="200" t="str">
        <f>IF('[1]UMS_W_V'!M6&lt;&gt;0,'[1]UMS_W_V'!M6," ")</f>
        <v> </v>
      </c>
      <c r="N232" s="200">
        <f>(B232+C232+D232+E232)/4</f>
        <v>127.85408747416514</v>
      </c>
      <c r="O232" s="209">
        <f>100*(E232-D232)/D232</f>
        <v>-3.110171803402379</v>
      </c>
      <c r="P232" s="209">
        <f>100*(E232-E231)/E231</f>
        <v>11.715794285737864</v>
      </c>
      <c r="Q232" s="207">
        <f>(((B232+C232+D232+E232)/4)-((B231+C231+D231+E231)/4))/((B231+C231+D231+E231)/4)*100</f>
        <v>13.401210706181047</v>
      </c>
    </row>
    <row r="233" spans="1:16" ht="11.25" customHeight="1">
      <c r="A233" s="19"/>
      <c r="B233" s="200"/>
      <c r="C233" s="200"/>
      <c r="D233" s="200"/>
      <c r="E233" s="200"/>
      <c r="F233" s="200"/>
      <c r="G233" s="200"/>
      <c r="H233" s="200"/>
      <c r="I233" s="200"/>
      <c r="J233" s="200"/>
      <c r="K233" s="200"/>
      <c r="L233" s="200"/>
      <c r="M233" s="200"/>
      <c r="N233" s="200"/>
      <c r="O233" s="209"/>
      <c r="P233" s="209"/>
    </row>
    <row r="234" spans="1:16" ht="11.25" customHeight="1">
      <c r="A234" s="20" t="s">
        <v>107</v>
      </c>
      <c r="B234" s="200">
        <v>89.73805680837673</v>
      </c>
      <c r="C234" s="200">
        <v>97.2540235185883</v>
      </c>
      <c r="D234" s="200">
        <v>107.09502841187073</v>
      </c>
      <c r="E234" s="200">
        <v>87.31089955217308</v>
      </c>
      <c r="F234" s="200">
        <v>100.15934272304243</v>
      </c>
      <c r="G234" s="200">
        <v>103.50794058947199</v>
      </c>
      <c r="H234" s="200">
        <v>94.20237008910242</v>
      </c>
      <c r="I234" s="200">
        <v>102.46553541695984</v>
      </c>
      <c r="J234" s="200">
        <v>110.16956707277481</v>
      </c>
      <c r="K234" s="200">
        <v>106.1093947315829</v>
      </c>
      <c r="L234" s="200">
        <v>116.43197431159882</v>
      </c>
      <c r="M234" s="200">
        <v>85.55586676625086</v>
      </c>
      <c r="N234" s="200">
        <f>(B234+C234+D234+E234+F234+G234+H234+I234+J234+K234+L234+M234)/12</f>
        <v>99.99999999931607</v>
      </c>
      <c r="O234" s="209"/>
      <c r="P234" s="209"/>
    </row>
    <row r="235" spans="1:17" ht="11.25" customHeight="1">
      <c r="A235" s="17">
        <v>2001</v>
      </c>
      <c r="B235" s="200">
        <v>106.71351002901905</v>
      </c>
      <c r="C235" s="200">
        <v>111.18856654380353</v>
      </c>
      <c r="D235" s="200">
        <v>121.09106212898058</v>
      </c>
      <c r="E235" s="200">
        <v>98.7686011674276</v>
      </c>
      <c r="F235" s="200">
        <v>118.05848718032593</v>
      </c>
      <c r="G235" s="200">
        <v>116.33342167826513</v>
      </c>
      <c r="H235" s="200">
        <v>99.8069149572859</v>
      </c>
      <c r="I235" s="200">
        <v>103.27188789723066</v>
      </c>
      <c r="J235" s="200">
        <v>125.44684235625323</v>
      </c>
      <c r="K235" s="200">
        <v>117.10497544864647</v>
      </c>
      <c r="L235" s="200">
        <v>128.61446220892947</v>
      </c>
      <c r="M235" s="200">
        <v>83.35898620441556</v>
      </c>
      <c r="N235" s="200">
        <f>(B235+C235+D235+E235+F235+G235+H235+I235+J235+K235+L235+M235)/12</f>
        <v>110.81314315004859</v>
      </c>
      <c r="O235" s="209">
        <f>100*(E235-D235)/D235</f>
        <v>-18.434441460077483</v>
      </c>
      <c r="P235" s="209">
        <f>100*(E235-E234)/E234</f>
        <v>13.122876609933346</v>
      </c>
      <c r="Q235" s="207">
        <f>(((B235+C235+D235+E235)/4)-((B234+C234+D234+E234)/4))/((B234+C234+D234+E234)/4)*100</f>
        <v>14.77819242706062</v>
      </c>
    </row>
    <row r="236" spans="1:17" ht="11.25" customHeight="1">
      <c r="A236" s="18">
        <v>2002</v>
      </c>
      <c r="B236" s="200">
        <v>117.00939989949156</v>
      </c>
      <c r="C236" s="200">
        <v>114.77518282401921</v>
      </c>
      <c r="D236" s="200">
        <v>134.66130351497912</v>
      </c>
      <c r="E236" s="200">
        <v>136.0178591714831</v>
      </c>
      <c r="F236" s="200">
        <v>131.03255007806462</v>
      </c>
      <c r="G236" s="200">
        <v>129.8970472458675</v>
      </c>
      <c r="H236" s="200">
        <v>117.9169652186879</v>
      </c>
      <c r="I236" s="200">
        <v>118.79493599931759</v>
      </c>
      <c r="J236" s="200">
        <v>132.6355214434578</v>
      </c>
      <c r="K236" s="200">
        <v>137.8597937312972</v>
      </c>
      <c r="L236" s="200">
        <v>136.0217480622898</v>
      </c>
      <c r="M236" s="200">
        <v>96.91930251170999</v>
      </c>
      <c r="N236" s="200">
        <f>(B236+C236+D236+E236+F236+G236+H236+I236+J236+K236+L236+M236)/12</f>
        <v>125.2951341417221</v>
      </c>
      <c r="O236" s="209">
        <f>100*(E236-D236)/D236</f>
        <v>1.0073834287168388</v>
      </c>
      <c r="P236" s="209">
        <f>100*(E236-E235)/E235</f>
        <v>37.713663617562446</v>
      </c>
      <c r="Q236" s="207">
        <f>(((B236+C236+D236+E236)/4)-((B235+C235+D235+E235)/4))/((B235+C235+D235+E235)/4)*100</f>
        <v>14.780187405155635</v>
      </c>
    </row>
    <row r="237" spans="1:17" ht="11.25" customHeight="1">
      <c r="A237" s="18">
        <v>2003</v>
      </c>
      <c r="B237" s="200">
        <v>130.9</v>
      </c>
      <c r="C237" s="200">
        <v>137.7</v>
      </c>
      <c r="D237" s="200">
        <v>150.5</v>
      </c>
      <c r="E237" s="200">
        <v>140.5240640749788</v>
      </c>
      <c r="F237" s="200">
        <v>134.5</v>
      </c>
      <c r="G237" s="200">
        <v>140.3</v>
      </c>
      <c r="H237" s="200">
        <v>133.7</v>
      </c>
      <c r="I237" s="200">
        <v>132.5</v>
      </c>
      <c r="J237" s="200">
        <v>151.9</v>
      </c>
      <c r="K237" s="200">
        <v>143.8</v>
      </c>
      <c r="L237" s="200">
        <v>142.2</v>
      </c>
      <c r="M237" s="200">
        <v>132.1</v>
      </c>
      <c r="N237" s="200">
        <f>(B237+C237+D237+E237+F237+G237+H237+I237+J237+K237+L237+M237)/12</f>
        <v>139.21867200624823</v>
      </c>
      <c r="O237" s="209">
        <f>100*(E237-D237)/D237</f>
        <v>-6.628528853834678</v>
      </c>
      <c r="P237" s="209">
        <f>100*(E237-E236)/E236</f>
        <v>3.3129509102290373</v>
      </c>
      <c r="Q237" s="207">
        <f>(((B237+C237+D237+E237)/4)-((B236+C236+D236+E236)/4))/((B236+C236+D236+E236)/4)*100</f>
        <v>11.37600855527741</v>
      </c>
    </row>
    <row r="238" spans="1:17" ht="11.25" customHeight="1">
      <c r="A238" s="18">
        <v>2004</v>
      </c>
      <c r="B238" s="200">
        <f>IF('[1]UMS_W_V'!O6&lt;&gt;0,'[1]UMS_W_V'!O6," ")</f>
        <v>139.2</v>
      </c>
      <c r="C238" s="200">
        <f>IF('[1]UMS_W_V'!P6&lt;&gt;0,'[1]UMS_W_V'!P6," ")</f>
        <v>142.7031956881567</v>
      </c>
      <c r="D238" s="200">
        <f>IF('[1]UMS_W_V'!Q6&lt;&gt;0,'[1]UMS_W_V'!Q6," ")</f>
        <v>172.29375708862727</v>
      </c>
      <c r="E238" s="200">
        <f>IF('[1]UMS_W_V'!R6&lt;&gt;0,'[1]UMS_W_V'!R6," ")</f>
        <v>157.57730674992203</v>
      </c>
      <c r="F238" s="200" t="str">
        <f>IF('[1]UMS_W_V'!S6&lt;&gt;0,'[1]UMS_W_V'!S6," ")</f>
        <v> </v>
      </c>
      <c r="G238" s="200" t="str">
        <f>IF('[1]UMS_W_V'!T6&lt;&gt;0,'[1]UMS_W_V'!T6," ")</f>
        <v> </v>
      </c>
      <c r="H238" s="200" t="str">
        <f>IF('[1]UMS_W_V'!U6&lt;&gt;0,'[1]UMS_W_V'!U6," ")</f>
        <v> </v>
      </c>
      <c r="I238" s="200" t="str">
        <f>IF('[1]UMS_W_V'!V6&lt;&gt;0,'[1]UMS_W_V'!V6," ")</f>
        <v> </v>
      </c>
      <c r="J238" s="200" t="str">
        <f>IF('[1]UMS_W_V'!W6&lt;&gt;0,'[1]UMS_W_V'!W6," ")</f>
        <v> </v>
      </c>
      <c r="K238" s="200" t="str">
        <f>IF('[1]UMS_W_V'!X6&lt;&gt;0,'[1]UMS_W_V'!X6," ")</f>
        <v> </v>
      </c>
      <c r="L238" s="200" t="str">
        <f>IF('[1]UMS_W_V'!Y6&lt;&gt;0,'[1]UMS_W_V'!Y6," ")</f>
        <v> </v>
      </c>
      <c r="M238" s="200" t="str">
        <f>IF('[1]UMS_W_V'!Z6&lt;&gt;0,'[1]UMS_W_V'!Z6," ")</f>
        <v> </v>
      </c>
      <c r="N238" s="200">
        <f>(B238+C238+D238+E238)/4</f>
        <v>152.9435648816765</v>
      </c>
      <c r="O238" s="209">
        <f>100*(E238-D238)/D238</f>
        <v>-8.541487856193859</v>
      </c>
      <c r="P238" s="209">
        <f>100*(E238-E237)/E237</f>
        <v>12.135460774778188</v>
      </c>
      <c r="Q238" s="207">
        <f>(((B238+C238+D238+E238)/4)-((B237+C237+D237+E237)/4))/((B237+C237+D237+E237)/4)*100</f>
        <v>9.318790738194576</v>
      </c>
    </row>
    <row r="239" spans="1:16" ht="11.25" customHeight="1">
      <c r="A239" s="213"/>
      <c r="B239" s="200"/>
      <c r="C239" s="200"/>
      <c r="D239" s="200"/>
      <c r="E239" s="200"/>
      <c r="F239" s="200"/>
      <c r="G239" s="200"/>
      <c r="H239" s="200"/>
      <c r="I239" s="200"/>
      <c r="J239" s="200"/>
      <c r="K239" s="200"/>
      <c r="L239" s="200"/>
      <c r="M239" s="200"/>
      <c r="N239" s="220"/>
      <c r="O239" s="209"/>
      <c r="P239" s="209"/>
    </row>
    <row r="240" spans="1:16" ht="11.25" customHeight="1">
      <c r="A240" s="213"/>
      <c r="B240" s="200"/>
      <c r="C240" s="200"/>
      <c r="D240" s="200"/>
      <c r="E240" s="200"/>
      <c r="F240" s="200"/>
      <c r="G240" s="200"/>
      <c r="H240" s="200"/>
      <c r="I240" s="200"/>
      <c r="J240" s="200"/>
      <c r="K240" s="200"/>
      <c r="L240" s="200"/>
      <c r="M240" s="200"/>
      <c r="N240" s="220"/>
      <c r="O240" s="209"/>
      <c r="P240" s="209"/>
    </row>
    <row r="241" spans="1:16" ht="13.5" customHeight="1">
      <c r="A241" s="213"/>
      <c r="B241" s="200"/>
      <c r="C241" s="200"/>
      <c r="D241" s="200"/>
      <c r="E241" s="200"/>
      <c r="F241" s="200"/>
      <c r="G241" s="200"/>
      <c r="H241" s="200"/>
      <c r="I241" s="200"/>
      <c r="J241" s="200"/>
      <c r="K241" s="200"/>
      <c r="L241" s="200"/>
      <c r="M241" s="200"/>
      <c r="N241" s="220"/>
      <c r="O241" s="209"/>
      <c r="P241" s="209"/>
    </row>
    <row r="242" spans="1:17" ht="11.25" customHeight="1">
      <c r="A242" s="483" t="s">
        <v>112</v>
      </c>
      <c r="B242" s="483"/>
      <c r="C242" s="483"/>
      <c r="D242" s="483"/>
      <c r="E242" s="483"/>
      <c r="F242" s="483"/>
      <c r="G242" s="483"/>
      <c r="H242" s="483"/>
      <c r="I242" s="483"/>
      <c r="J242" s="483"/>
      <c r="K242" s="483"/>
      <c r="L242" s="483"/>
      <c r="M242" s="483"/>
      <c r="N242" s="483"/>
      <c r="O242" s="483"/>
      <c r="P242" s="483"/>
      <c r="Q242" s="483"/>
    </row>
    <row r="243" spans="1:16" ht="11.25" customHeight="1">
      <c r="A243" s="205"/>
      <c r="B243" s="205"/>
      <c r="C243" s="205"/>
      <c r="D243" s="205"/>
      <c r="E243" s="205"/>
      <c r="F243" s="205"/>
      <c r="G243" s="205"/>
      <c r="H243" s="205"/>
      <c r="I243" s="205"/>
      <c r="J243" s="205"/>
      <c r="K243" s="205"/>
      <c r="L243" s="205"/>
      <c r="M243" s="205"/>
      <c r="N243" s="219"/>
      <c r="O243" s="209"/>
      <c r="P243" s="209"/>
    </row>
    <row r="244" spans="1:16" ht="11.25" customHeight="1">
      <c r="A244" s="205"/>
      <c r="B244" s="200"/>
      <c r="C244" s="200"/>
      <c r="D244" s="200"/>
      <c r="E244" s="200"/>
      <c r="F244" s="200"/>
      <c r="G244" s="200"/>
      <c r="H244" s="200"/>
      <c r="I244" s="200"/>
      <c r="J244" s="200"/>
      <c r="K244" s="200"/>
      <c r="L244" s="200"/>
      <c r="M244" s="200"/>
      <c r="N244" s="200"/>
      <c r="O244" s="209"/>
      <c r="P244" s="209"/>
    </row>
    <row r="245" spans="1:16" ht="11.25" customHeight="1">
      <c r="A245" s="16" t="s">
        <v>105</v>
      </c>
      <c r="B245" s="200">
        <v>76.77453213003547</v>
      </c>
      <c r="C245" s="200">
        <v>99.864324236263</v>
      </c>
      <c r="D245" s="200">
        <v>106.17112912625164</v>
      </c>
      <c r="E245" s="200">
        <v>96.97352457595373</v>
      </c>
      <c r="F245" s="200">
        <v>99.92772900789276</v>
      </c>
      <c r="G245" s="200">
        <v>91.03811009783053</v>
      </c>
      <c r="H245" s="200">
        <v>84.68507694736253</v>
      </c>
      <c r="I245" s="200">
        <v>90.83777584141434</v>
      </c>
      <c r="J245" s="200">
        <v>103.35555824512896</v>
      </c>
      <c r="K245" s="200">
        <v>113.85441669973729</v>
      </c>
      <c r="L245" s="200">
        <v>129.26597701708286</v>
      </c>
      <c r="M245" s="200">
        <v>107.2518459685071</v>
      </c>
      <c r="N245" s="200"/>
      <c r="O245" s="209"/>
      <c r="P245" s="209"/>
    </row>
    <row r="246" spans="1:17" ht="11.25" customHeight="1">
      <c r="A246" s="17">
        <v>2001</v>
      </c>
      <c r="B246" s="200">
        <v>91.35213018701735</v>
      </c>
      <c r="C246" s="200">
        <v>96.69307559422859</v>
      </c>
      <c r="D246" s="200">
        <v>116.03851176137665</v>
      </c>
      <c r="E246" s="200">
        <v>87.99819434400726</v>
      </c>
      <c r="F246" s="200">
        <v>99.3336920084694</v>
      </c>
      <c r="G246" s="200">
        <v>86.9187210902092</v>
      </c>
      <c r="H246" s="200">
        <v>85.38066878695133</v>
      </c>
      <c r="I246" s="200">
        <v>87.67758195024733</v>
      </c>
      <c r="J246" s="200">
        <v>97.22588701718385</v>
      </c>
      <c r="K246" s="200">
        <v>95.52628522760006</v>
      </c>
      <c r="L246" s="200">
        <v>123.51077591886363</v>
      </c>
      <c r="M246" s="200">
        <v>102.24539665288037</v>
      </c>
      <c r="N246" s="200">
        <f>(B246+C246+D246+E246+F246+G246+H246+I246+J246+K246+L246+M246)/12</f>
        <v>97.49174337825292</v>
      </c>
      <c r="O246" s="209">
        <f>100*(E246-D246)/D246</f>
        <v>-24.164664809758957</v>
      </c>
      <c r="P246" s="209">
        <f>100*(E246-E245)/E245</f>
        <v>-9.255443969056335</v>
      </c>
      <c r="Q246" s="207">
        <f>(((B246+C246+D246+E246)/4)-((B245+C245+D245+E245)/4))/((B245+C245+D245+E245)/4)*100</f>
        <v>3.2382664049599588</v>
      </c>
    </row>
    <row r="247" spans="1:17" ht="11.25" customHeight="1">
      <c r="A247" s="18">
        <v>2002</v>
      </c>
      <c r="B247" s="200">
        <v>86.83684249629215</v>
      </c>
      <c r="C247" s="200">
        <v>95.11632156036795</v>
      </c>
      <c r="D247" s="200">
        <v>113.51005835581584</v>
      </c>
      <c r="E247" s="200">
        <v>109.91790836878181</v>
      </c>
      <c r="F247" s="200">
        <v>90.11262679842996</v>
      </c>
      <c r="G247" s="200">
        <v>100.6471432708709</v>
      </c>
      <c r="H247" s="200">
        <v>87.60851354985458</v>
      </c>
      <c r="I247" s="200">
        <v>98.84622405573228</v>
      </c>
      <c r="J247" s="200">
        <v>118.26260761553328</v>
      </c>
      <c r="K247" s="200">
        <v>121.49562786996202</v>
      </c>
      <c r="L247" s="200">
        <v>125.39374903141723</v>
      </c>
      <c r="M247" s="200">
        <v>104.64741200920696</v>
      </c>
      <c r="N247" s="200">
        <f>(B247+C247+D247+E247+F247+G247+H247+I247+J247+K247+L247+M247)/12</f>
        <v>104.36625291518874</v>
      </c>
      <c r="O247" s="209">
        <f>100*(E247-D247)/D247</f>
        <v>-3.1646094091272974</v>
      </c>
      <c r="P247" s="209">
        <f>100*(E247-E246)/E246</f>
        <v>24.9092770461685</v>
      </c>
      <c r="Q247" s="207">
        <f>(((B247+C247+D247+E247)/4)-((B246+C246+D246+E246)/4))/((B246+C246+D246+E246)/4)*100</f>
        <v>3.391949103347906</v>
      </c>
    </row>
    <row r="248" spans="1:17" ht="11.25" customHeight="1">
      <c r="A248" s="18">
        <v>2003</v>
      </c>
      <c r="B248" s="200">
        <v>99.3</v>
      </c>
      <c r="C248" s="200">
        <v>100.2</v>
      </c>
      <c r="D248" s="200">
        <v>123.1</v>
      </c>
      <c r="E248" s="200">
        <v>102.47782277147668</v>
      </c>
      <c r="F248" s="200">
        <v>93.1</v>
      </c>
      <c r="G248" s="200">
        <v>109.7</v>
      </c>
      <c r="H248" s="200">
        <v>103.6</v>
      </c>
      <c r="I248" s="200">
        <v>100.7</v>
      </c>
      <c r="J248" s="200">
        <v>129.4</v>
      </c>
      <c r="K248" s="200">
        <v>131.5</v>
      </c>
      <c r="L248" s="200">
        <v>134.7</v>
      </c>
      <c r="M248" s="200">
        <v>110.8</v>
      </c>
      <c r="N248" s="200">
        <f>(B248+C248+D248+E248+F248+G248+H248+I248+J248+K248+L248+M248)/12</f>
        <v>111.54815189762307</v>
      </c>
      <c r="O248" s="209">
        <f>100*(E248-D248)/D248</f>
        <v>-16.752377927313823</v>
      </c>
      <c r="P248" s="209">
        <f>100*(E248-E247)/E247</f>
        <v>-6.768765624927243</v>
      </c>
      <c r="Q248" s="207">
        <f>(((B248+C248+D248+E248)/4)-((B247+C247+D247+E247)/4))/((B247+C247+D247+E247)/4)*100</f>
        <v>4.8588082904251415</v>
      </c>
    </row>
    <row r="249" spans="1:17" ht="11.25" customHeight="1">
      <c r="A249" s="18">
        <v>2004</v>
      </c>
      <c r="B249" s="200">
        <f>IF('[1]UMS_W_V'!AB7&lt;&gt;0,'[1]UMS_W_V'!AB7," ")</f>
        <v>94.8</v>
      </c>
      <c r="C249" s="200">
        <f>IF('[1]UMS_W_V'!AC7&lt;&gt;0,'[1]UMS_W_V'!AC7," ")</f>
        <v>105.21418827819447</v>
      </c>
      <c r="D249" s="200">
        <f>IF('[1]UMS_W_V'!AD7&lt;&gt;0,'[1]UMS_W_V'!AD7," ")</f>
        <v>128.95987433937987</v>
      </c>
      <c r="E249" s="200">
        <f>IF('[1]UMS_W_V'!AE7&lt;&gt;0,'[1]UMS_W_V'!AE7," ")</f>
        <v>115.93803252668664</v>
      </c>
      <c r="F249" s="200" t="str">
        <f>IF('[1]UMS_W_V'!AF7&lt;&gt;0,'[1]UMS_W_V'!AF7," ")</f>
        <v> </v>
      </c>
      <c r="G249" s="200" t="str">
        <f>IF('[1]UMS_W_V'!AG7&lt;&gt;0,'[1]UMS_W_V'!AG7," ")</f>
        <v> </v>
      </c>
      <c r="H249" s="200" t="str">
        <f>IF('[1]UMS_W_V'!AH7&lt;&gt;0,'[1]UMS_W_V'!AH7," ")</f>
        <v> </v>
      </c>
      <c r="I249" s="200" t="str">
        <f>IF('[1]UMS_W_V'!AI7&lt;&gt;0,'[1]UMS_W_V'!AI7," ")</f>
        <v> </v>
      </c>
      <c r="J249" s="200" t="str">
        <f>IF('[1]UMS_W_V'!AJ7&lt;&gt;0,'[1]UMS_W_V'!AJ7," ")</f>
        <v> </v>
      </c>
      <c r="K249" s="200" t="str">
        <f>IF('[1]UMS_W_V'!AK7&lt;&gt;0,'[1]UMS_W_V'!AK7," ")</f>
        <v> </v>
      </c>
      <c r="L249" s="200" t="str">
        <f>IF('[1]UMS_W_V'!AL7&lt;&gt;0,'[1]UMS_W_V'!AL7," ")</f>
        <v> </v>
      </c>
      <c r="M249" s="200" t="str">
        <f>IF('[1]UMS_W_V'!AM7&lt;&gt;0,'[1]UMS_W_V'!AM7," ")</f>
        <v> </v>
      </c>
      <c r="N249" s="200">
        <f>(B249+C249+D249+E249)/4</f>
        <v>111.22802378606524</v>
      </c>
      <c r="O249" s="209">
        <f>100*(E249-D249)/D249</f>
        <v>-10.097591890035524</v>
      </c>
      <c r="P249" s="209">
        <f>100*(E249-E248)/E248</f>
        <v>13.13475383374014</v>
      </c>
      <c r="Q249" s="207">
        <f>(((B249+C249+D249+E249)/4)-((B248+C248+D248+E248)/4))/((B248+C248+D248+E248)/4)*100</f>
        <v>4.666033208570194</v>
      </c>
    </row>
    <row r="250" spans="1:16" ht="11.25" customHeight="1">
      <c r="A250" s="19"/>
      <c r="B250" s="200"/>
      <c r="C250" s="200"/>
      <c r="D250" s="200"/>
      <c r="E250" s="200"/>
      <c r="F250" s="200"/>
      <c r="G250" s="200"/>
      <c r="H250" s="200"/>
      <c r="I250" s="200"/>
      <c r="J250" s="200"/>
      <c r="K250" s="200"/>
      <c r="L250" s="200"/>
      <c r="M250" s="200"/>
      <c r="N250" s="200"/>
      <c r="O250" s="209"/>
      <c r="P250" s="209"/>
    </row>
    <row r="251" spans="1:16" ht="11.25" customHeight="1">
      <c r="A251" s="20" t="s">
        <v>106</v>
      </c>
      <c r="B251" s="200">
        <v>80.07018815577841</v>
      </c>
      <c r="C251" s="200">
        <v>102.8986291295499</v>
      </c>
      <c r="D251" s="200">
        <v>110.57271442293069</v>
      </c>
      <c r="E251" s="200">
        <v>101.10038128373668</v>
      </c>
      <c r="F251" s="200">
        <v>97.4345067618766</v>
      </c>
      <c r="G251" s="200">
        <v>86.84697609828392</v>
      </c>
      <c r="H251" s="200">
        <v>82.01487914356392</v>
      </c>
      <c r="I251" s="200">
        <v>95.77691385551664</v>
      </c>
      <c r="J251" s="200">
        <v>105.47676083568263</v>
      </c>
      <c r="K251" s="200">
        <v>114.34024615588032</v>
      </c>
      <c r="L251" s="200">
        <v>123.17737760908672</v>
      </c>
      <c r="M251" s="200">
        <v>100.29042655742259</v>
      </c>
      <c r="N251" s="200"/>
      <c r="O251" s="209"/>
      <c r="P251" s="209"/>
    </row>
    <row r="252" spans="1:17" ht="11.25" customHeight="1">
      <c r="A252" s="17">
        <v>2001</v>
      </c>
      <c r="B252" s="200">
        <v>88.29954172471098</v>
      </c>
      <c r="C252" s="200">
        <v>95.36592625542417</v>
      </c>
      <c r="D252" s="200">
        <v>108.9998727676898</v>
      </c>
      <c r="E252" s="200">
        <v>85.89253003352184</v>
      </c>
      <c r="F252" s="200">
        <v>95.70005918625395</v>
      </c>
      <c r="G252" s="200">
        <v>80.50537648675147</v>
      </c>
      <c r="H252" s="200">
        <v>80.90804792846072</v>
      </c>
      <c r="I252" s="200">
        <v>92.0774307873274</v>
      </c>
      <c r="J252" s="200">
        <v>100.0764466107268</v>
      </c>
      <c r="K252" s="200">
        <v>102.4666902569539</v>
      </c>
      <c r="L252" s="200">
        <v>120.02682397440896</v>
      </c>
      <c r="M252" s="200">
        <v>98.27512702154218</v>
      </c>
      <c r="N252" s="200">
        <f>(B252+C252+D252+E252+F252+G252+H252+I252+J252+K252+L252+M252)/12</f>
        <v>95.71615608614769</v>
      </c>
      <c r="O252" s="209">
        <f>100*(E252-D252)/D252</f>
        <v>-21.19942174924954</v>
      </c>
      <c r="P252" s="209">
        <f>100*(E252-E251)/E251</f>
        <v>-15.042328285127077</v>
      </c>
      <c r="Q252" s="207">
        <f>(((B252+C252+D252+E252)/4)-((B251+C251+D251+E251)/4))/((B251+C251+D251+E251)/4)*100</f>
        <v>-4.075604156868953</v>
      </c>
    </row>
    <row r="253" spans="1:17" ht="11.25" customHeight="1">
      <c r="A253" s="18">
        <v>2002</v>
      </c>
      <c r="B253" s="200">
        <v>85.01991861371386</v>
      </c>
      <c r="C253" s="200">
        <v>89.92964830495818</v>
      </c>
      <c r="D253" s="200">
        <v>108.12900392797742</v>
      </c>
      <c r="E253" s="200">
        <v>94.8473398385501</v>
      </c>
      <c r="F253" s="200">
        <v>78.67954938535729</v>
      </c>
      <c r="G253" s="200">
        <v>92.52644098135227</v>
      </c>
      <c r="H253" s="200">
        <v>84.5140899924438</v>
      </c>
      <c r="I253" s="200">
        <v>98.92373753931868</v>
      </c>
      <c r="J253" s="200">
        <v>109.05618574662806</v>
      </c>
      <c r="K253" s="200">
        <v>114.68362207683252</v>
      </c>
      <c r="L253" s="200">
        <v>113.54015461383962</v>
      </c>
      <c r="M253" s="200">
        <v>98.34701735583015</v>
      </c>
      <c r="N253" s="200">
        <f>(B253+C253+D253+E253+F253+G253+H253+I253+J253+K253+L253+M253)/12</f>
        <v>97.34972569806683</v>
      </c>
      <c r="O253" s="209">
        <f>100*(E253-D253)/D253</f>
        <v>-12.283165114767888</v>
      </c>
      <c r="P253" s="209">
        <f>100*(E253-E252)/E252</f>
        <v>10.425597897201783</v>
      </c>
      <c r="Q253" s="207">
        <f>(((B253+C253+D253+E253)/4)-((B252+C252+D252+E252)/4))/((B252+C252+D252+E252)/4)*100</f>
        <v>-0.16693883417160327</v>
      </c>
    </row>
    <row r="254" spans="1:17" ht="11.25" customHeight="1">
      <c r="A254" s="18">
        <v>2003</v>
      </c>
      <c r="B254" s="200">
        <v>91.2</v>
      </c>
      <c r="C254" s="200">
        <v>91.2</v>
      </c>
      <c r="D254" s="200">
        <v>112.5</v>
      </c>
      <c r="E254" s="200">
        <v>95.7928336379781</v>
      </c>
      <c r="F254" s="200">
        <v>89</v>
      </c>
      <c r="G254" s="200">
        <v>104.5</v>
      </c>
      <c r="H254" s="200">
        <v>89.6</v>
      </c>
      <c r="I254" s="200">
        <v>98</v>
      </c>
      <c r="J254" s="200">
        <v>114.3</v>
      </c>
      <c r="K254" s="200">
        <v>108.4</v>
      </c>
      <c r="L254" s="200">
        <v>106</v>
      </c>
      <c r="M254" s="200">
        <v>100.7</v>
      </c>
      <c r="N254" s="200">
        <f>(B254+C254+D254+E254+F254+G254+H254+I254+J254+K254+L254+M254)/12</f>
        <v>100.09940280316484</v>
      </c>
      <c r="O254" s="209">
        <f>100*(E254-D254)/D254</f>
        <v>-14.850814544019462</v>
      </c>
      <c r="P254" s="209">
        <f>100*(E254-E253)/E253</f>
        <v>0.9968585318654528</v>
      </c>
      <c r="Q254" s="207">
        <f>(((B254+C254+D254+E254)/4)-((B253+C253+D253+E253)/4))/((B253+C253+D253+E253)/4)*100</f>
        <v>3.378154974775728</v>
      </c>
    </row>
    <row r="255" spans="1:17" ht="11.25" customHeight="1">
      <c r="A255" s="18">
        <v>2004</v>
      </c>
      <c r="B255" s="200">
        <f>IF('[1]UMS_W_V'!B7&lt;&gt;0,'[1]UMS_W_V'!B7," ")</f>
        <v>83.6</v>
      </c>
      <c r="C255" s="200">
        <f>IF('[1]UMS_W_V'!C7&lt;&gt;0,'[1]UMS_W_V'!C7," ")</f>
        <v>90.15906273449733</v>
      </c>
      <c r="D255" s="200">
        <f>IF('[1]UMS_W_V'!D7&lt;&gt;0,'[1]UMS_W_V'!D7," ")</f>
        <v>110.50162981106646</v>
      </c>
      <c r="E255" s="200">
        <f>IF('[1]UMS_W_V'!E7&lt;&gt;0,'[1]UMS_W_V'!E7," ")</f>
        <v>99.87814382330274</v>
      </c>
      <c r="F255" s="200" t="str">
        <f>IF('[1]UMS_W_V'!F7&lt;&gt;0,'[1]UMS_W_V'!F7," ")</f>
        <v> </v>
      </c>
      <c r="G255" s="200" t="str">
        <f>IF('[1]UMS_W_V'!G7&lt;&gt;0,'[1]UMS_W_V'!G7," ")</f>
        <v> </v>
      </c>
      <c r="H255" s="200" t="str">
        <f>IF('[1]UMS_W_V'!H7&lt;&gt;0,'[1]UMS_W_V'!H7," ")</f>
        <v> </v>
      </c>
      <c r="I255" s="200" t="str">
        <f>IF('[1]UMS_W_V'!I7&lt;&gt;0,'[1]UMS_W_V'!I7," ")</f>
        <v> </v>
      </c>
      <c r="J255" s="200" t="str">
        <f>IF('[1]UMS_W_V'!J7&lt;&gt;0,'[1]UMS_W_V'!J7," ")</f>
        <v> </v>
      </c>
      <c r="K255" s="200" t="str">
        <f>IF('[1]UMS_W_V'!K7&lt;&gt;0,'[1]UMS_W_V'!K7," ")</f>
        <v> </v>
      </c>
      <c r="L255" s="200" t="str">
        <f>IF('[1]UMS_W_V'!L7&lt;&gt;0,'[1]UMS_W_V'!L7," ")</f>
        <v> </v>
      </c>
      <c r="M255" s="200" t="str">
        <f>IF('[1]UMS_W_V'!M7&lt;&gt;0,'[1]UMS_W_V'!M7," ")</f>
        <v> </v>
      </c>
      <c r="N255" s="200">
        <f>(B255+C255+D255+E255)/4</f>
        <v>96.03470909221662</v>
      </c>
      <c r="O255" s="209">
        <f>100*(E255-D255)/D255</f>
        <v>-9.61387266950502</v>
      </c>
      <c r="P255" s="209">
        <f>100*(E255-E254)/E254</f>
        <v>4.264734667693309</v>
      </c>
      <c r="Q255" s="207">
        <f>(((B255+C255+D255+E255)/4)-((B254+C254+D254+E254)/4))/((B254+C254+D254+E254)/4)*100</f>
        <v>-1.6775319905623487</v>
      </c>
    </row>
    <row r="256" spans="1:16" ht="11.25" customHeight="1">
      <c r="A256" s="19"/>
      <c r="B256" s="200"/>
      <c r="C256" s="200"/>
      <c r="D256" s="200"/>
      <c r="E256" s="200"/>
      <c r="F256" s="200"/>
      <c r="G256" s="200"/>
      <c r="H256" s="200"/>
      <c r="I256" s="200"/>
      <c r="J256" s="200"/>
      <c r="K256" s="200"/>
      <c r="L256" s="200"/>
      <c r="M256" s="200"/>
      <c r="N256" s="200"/>
      <c r="O256" s="209"/>
      <c r="P256" s="209"/>
    </row>
    <row r="257" spans="1:16" ht="11.25" customHeight="1">
      <c r="A257" s="20" t="s">
        <v>107</v>
      </c>
      <c r="B257" s="200">
        <v>69.6517982004357</v>
      </c>
      <c r="C257" s="200">
        <v>93.30643524067716</v>
      </c>
      <c r="D257" s="200">
        <v>96.65820645233049</v>
      </c>
      <c r="E257" s="200">
        <v>88.0543588424522</v>
      </c>
      <c r="F257" s="200">
        <v>105.31620362986038</v>
      </c>
      <c r="G257" s="200">
        <v>100.09619513884547</v>
      </c>
      <c r="H257" s="200">
        <v>90.45603984729227</v>
      </c>
      <c r="I257" s="200">
        <v>80.16306778100125</v>
      </c>
      <c r="J257" s="200">
        <v>98.77111087360294</v>
      </c>
      <c r="K257" s="200">
        <v>112.80441821300006</v>
      </c>
      <c r="L257" s="200">
        <v>142.42495767008472</v>
      </c>
      <c r="M257" s="200">
        <v>122.29720814920559</v>
      </c>
      <c r="N257" s="200"/>
      <c r="O257" s="209"/>
      <c r="P257" s="209"/>
    </row>
    <row r="258" spans="1:17" ht="11.25" customHeight="1">
      <c r="A258" s="17">
        <v>2001</v>
      </c>
      <c r="B258" s="200">
        <v>97.94953459460652</v>
      </c>
      <c r="C258" s="200">
        <v>99.56137607522267</v>
      </c>
      <c r="D258" s="200">
        <v>131.25076470623247</v>
      </c>
      <c r="E258" s="200">
        <v>92.54905968323887</v>
      </c>
      <c r="F258" s="200">
        <v>107.18687807773189</v>
      </c>
      <c r="G258" s="200">
        <v>100.77955702371399</v>
      </c>
      <c r="H258" s="200">
        <v>95.04711707529974</v>
      </c>
      <c r="I258" s="200">
        <v>78.16841219214992</v>
      </c>
      <c r="J258" s="200">
        <v>91.06511740312695</v>
      </c>
      <c r="K258" s="200">
        <v>80.52634042950947</v>
      </c>
      <c r="L258" s="200">
        <v>131.04046431851924</v>
      </c>
      <c r="M258" s="200">
        <v>110.82613875810303</v>
      </c>
      <c r="N258" s="200">
        <f>(B258+C258+D258+E258+F258+G258+H258+I258+J258+K258+L258+M258)/12</f>
        <v>101.32923002812123</v>
      </c>
      <c r="O258" s="209">
        <f>100*(E258-D258)/D258</f>
        <v>-29.486841550688386</v>
      </c>
      <c r="P258" s="209">
        <f>100*(E258-E257)/E257</f>
        <v>5.10446149386952</v>
      </c>
      <c r="Q258" s="207">
        <f>(((B258+C258+D258+E258)/4)-((B257+C257+D257+E257)/4))/((B257+C257+D257+E257)/4)*100</f>
        <v>21.180937999726783</v>
      </c>
    </row>
    <row r="259" spans="1:17" ht="11.25" customHeight="1">
      <c r="A259" s="18">
        <v>2002</v>
      </c>
      <c r="B259" s="200">
        <v>90.76366781581036</v>
      </c>
      <c r="C259" s="200">
        <v>106.32601502478394</v>
      </c>
      <c r="D259" s="200">
        <v>125.1398579800461</v>
      </c>
      <c r="E259" s="200">
        <v>142.4891626110795</v>
      </c>
      <c r="F259" s="200">
        <v>114.82235626082308</v>
      </c>
      <c r="G259" s="200">
        <v>118.19800464502282</v>
      </c>
      <c r="H259" s="200">
        <v>94.29633402210922</v>
      </c>
      <c r="I259" s="200">
        <v>98.6786981338005</v>
      </c>
      <c r="J259" s="200">
        <v>138.15997956977986</v>
      </c>
      <c r="K259" s="200">
        <v>136.21806999282003</v>
      </c>
      <c r="L259" s="200">
        <v>151.01232054575783</v>
      </c>
      <c r="M259" s="200">
        <v>118.26413495910654</v>
      </c>
      <c r="N259" s="200">
        <f>(B259+C259+D259+E259+F259+G259+H259+I259+J259+K259+L259+M259)/12</f>
        <v>119.53071679674498</v>
      </c>
      <c r="O259" s="209">
        <f>100*(E259-D259)/D259</f>
        <v>13.8639318527913</v>
      </c>
      <c r="P259" s="209">
        <f>100*(E259-E258)/E258</f>
        <v>53.96068106879434</v>
      </c>
      <c r="Q259" s="207">
        <f>(((B259+C259+D259+E259)/4)-((B258+C258+D258+E258)/4))/((B258+C258+D258+E258)/4)*100</f>
        <v>10.303076746029186</v>
      </c>
    </row>
    <row r="260" spans="1:17" ht="11.25" customHeight="1">
      <c r="A260" s="18">
        <v>2003</v>
      </c>
      <c r="B260" s="200">
        <v>116.9</v>
      </c>
      <c r="C260" s="200">
        <v>119.6</v>
      </c>
      <c r="D260" s="200">
        <v>146</v>
      </c>
      <c r="E260" s="200">
        <v>116.92575023382584</v>
      </c>
      <c r="F260" s="200">
        <v>101.9</v>
      </c>
      <c r="G260" s="200">
        <v>121</v>
      </c>
      <c r="H260" s="200">
        <v>133.8</v>
      </c>
      <c r="I260" s="200">
        <v>106.5</v>
      </c>
      <c r="J260" s="200">
        <v>162</v>
      </c>
      <c r="K260" s="200">
        <v>181.5</v>
      </c>
      <c r="L260" s="200">
        <v>196.7</v>
      </c>
      <c r="M260" s="200">
        <v>132.5</v>
      </c>
      <c r="N260" s="200">
        <f>(B260+C260+D260+E260+F260+G260+H260+I260+J260+K260+L260+M260)/12</f>
        <v>136.27714585281882</v>
      </c>
      <c r="O260" s="209">
        <f>100*(E260-D260)/D260</f>
        <v>-19.913869702859014</v>
      </c>
      <c r="P260" s="209">
        <f>100*(E260-E259)/E259</f>
        <v>-17.940601171913926</v>
      </c>
      <c r="Q260" s="207">
        <f>(((B260+C260+D260+E260)/4)-((B259+C259+D259+E259)/4))/((B259+C259+D259+E259)/4)*100</f>
        <v>7.468398957436273</v>
      </c>
    </row>
    <row r="261" spans="1:17" ht="11.25" customHeight="1">
      <c r="A261" s="18">
        <v>2004</v>
      </c>
      <c r="B261" s="200">
        <f>IF('[1]UMS_W_V'!O7&lt;&gt;0,'[1]UMS_W_V'!O7," ")</f>
        <v>119.2</v>
      </c>
      <c r="C261" s="200">
        <f>IF('[1]UMS_W_V'!P7&lt;&gt;0,'[1]UMS_W_V'!P7," ")</f>
        <v>137.75206637662043</v>
      </c>
      <c r="D261" s="200">
        <f>IF('[1]UMS_W_V'!Q7&lt;&gt;0,'[1]UMS_W_V'!Q7," ")</f>
        <v>168.85274063463655</v>
      </c>
      <c r="E261" s="200">
        <f>IF('[1]UMS_W_V'!R7&lt;&gt;0,'[1]UMS_W_V'!R7," ")</f>
        <v>150.64745420548104</v>
      </c>
      <c r="F261" s="200" t="str">
        <f>IF('[1]UMS_W_V'!S7&lt;&gt;0,'[1]UMS_W_V'!S7," ")</f>
        <v> </v>
      </c>
      <c r="G261" s="200" t="str">
        <f>IF('[1]UMS_W_V'!T7&lt;&gt;0,'[1]UMS_W_V'!T7," ")</f>
        <v> </v>
      </c>
      <c r="H261" s="200" t="str">
        <f>IF('[1]UMS_W_V'!U7&lt;&gt;0,'[1]UMS_W_V'!U7," ")</f>
        <v> </v>
      </c>
      <c r="I261" s="200" t="str">
        <f>IF('[1]UMS_W_V'!V7&lt;&gt;0,'[1]UMS_W_V'!V7," ")</f>
        <v> </v>
      </c>
      <c r="J261" s="200" t="str">
        <f>IF('[1]UMS_W_V'!W7&lt;&gt;0,'[1]UMS_W_V'!W7," ")</f>
        <v> </v>
      </c>
      <c r="K261" s="200" t="str">
        <f>IF('[1]UMS_W_V'!X7&lt;&gt;0,'[1]UMS_W_V'!X7," ")</f>
        <v> </v>
      </c>
      <c r="L261" s="200" t="str">
        <f>IF('[1]UMS_W_V'!Y7&lt;&gt;0,'[1]UMS_W_V'!Y7," ")</f>
        <v> </v>
      </c>
      <c r="M261" s="200" t="str">
        <f>IF('[1]UMS_W_V'!Z7&lt;&gt;0,'[1]UMS_W_V'!Z7," ")</f>
        <v> </v>
      </c>
      <c r="N261" s="200">
        <f>(B261+C261+D261+E261)/4</f>
        <v>144.11306530418452</v>
      </c>
      <c r="O261" s="209">
        <f>100*(E261-D261)/D261</f>
        <v>-10.7817535923495</v>
      </c>
      <c r="P261" s="209">
        <f>100*(E261-E260)/E260</f>
        <v>28.84027162897753</v>
      </c>
      <c r="Q261" s="207">
        <f>(((B261+C261+D261+E261)/4)-((B260+C260+D260+E260)/4))/((B260+C260+D260+E260)/4)*100</f>
        <v>15.42301552269766</v>
      </c>
    </row>
    <row r="262" spans="1:16" ht="11.25" customHeight="1">
      <c r="A262" s="213"/>
      <c r="B262" s="200"/>
      <c r="C262" s="200"/>
      <c r="D262" s="200"/>
      <c r="E262" s="200"/>
      <c r="F262" s="200"/>
      <c r="G262" s="200"/>
      <c r="H262" s="200"/>
      <c r="I262" s="200"/>
      <c r="J262" s="200"/>
      <c r="K262" s="200"/>
      <c r="L262" s="200"/>
      <c r="M262" s="200"/>
      <c r="N262" s="220"/>
      <c r="O262" s="217"/>
      <c r="P262" s="217"/>
    </row>
    <row r="263" spans="1:16" ht="11.25" customHeight="1">
      <c r="A263" s="213"/>
      <c r="B263" s="200"/>
      <c r="C263" s="200"/>
      <c r="D263" s="200"/>
      <c r="E263" s="200"/>
      <c r="F263" s="200"/>
      <c r="G263" s="200"/>
      <c r="H263" s="200"/>
      <c r="I263" s="200"/>
      <c r="J263" s="200"/>
      <c r="K263" s="200"/>
      <c r="L263" s="200"/>
      <c r="M263" s="200"/>
      <c r="N263" s="220"/>
      <c r="O263" s="217"/>
      <c r="P263" s="217"/>
    </row>
    <row r="264" spans="1:16" ht="11.25" customHeight="1">
      <c r="A264" s="213"/>
      <c r="B264" s="200"/>
      <c r="C264" s="200"/>
      <c r="D264" s="200"/>
      <c r="E264" s="200"/>
      <c r="F264" s="200"/>
      <c r="G264" s="200"/>
      <c r="H264" s="200"/>
      <c r="I264" s="200"/>
      <c r="J264" s="200"/>
      <c r="K264" s="200"/>
      <c r="L264" s="200"/>
      <c r="M264" s="200"/>
      <c r="N264" s="220"/>
      <c r="O264" s="217"/>
      <c r="P264" s="217"/>
    </row>
    <row r="265" spans="1:16" ht="11.25" customHeight="1">
      <c r="A265" s="213"/>
      <c r="B265" s="200"/>
      <c r="C265" s="200"/>
      <c r="D265" s="200"/>
      <c r="E265" s="200"/>
      <c r="F265" s="200"/>
      <c r="G265" s="200"/>
      <c r="H265" s="200"/>
      <c r="I265" s="200"/>
      <c r="J265" s="200"/>
      <c r="K265" s="200"/>
      <c r="L265" s="200"/>
      <c r="M265" s="200"/>
      <c r="N265" s="220"/>
      <c r="O265" s="217"/>
      <c r="P265" s="217"/>
    </row>
    <row r="266" spans="1:16" ht="11.25" customHeight="1">
      <c r="A266" s="213"/>
      <c r="B266" s="200"/>
      <c r="C266" s="200"/>
      <c r="D266" s="200"/>
      <c r="E266" s="200"/>
      <c r="F266" s="200"/>
      <c r="G266" s="200"/>
      <c r="H266" s="200"/>
      <c r="I266" s="200"/>
      <c r="J266" s="200"/>
      <c r="K266" s="200"/>
      <c r="L266" s="200"/>
      <c r="M266" s="200"/>
      <c r="N266" s="220"/>
      <c r="O266" s="217"/>
      <c r="P266" s="217"/>
    </row>
    <row r="267" spans="1:16" ht="11.25" customHeight="1">
      <c r="A267" s="213"/>
      <c r="B267" s="200"/>
      <c r="C267" s="200"/>
      <c r="D267" s="200"/>
      <c r="E267" s="200"/>
      <c r="F267" s="200"/>
      <c r="G267" s="200"/>
      <c r="H267" s="200"/>
      <c r="I267" s="200"/>
      <c r="J267" s="200"/>
      <c r="K267" s="200"/>
      <c r="L267" s="200"/>
      <c r="M267" s="200"/>
      <c r="N267" s="220"/>
      <c r="O267" s="217"/>
      <c r="P267" s="217"/>
    </row>
    <row r="268" spans="1:16" ht="11.25" customHeight="1">
      <c r="A268" s="213"/>
      <c r="B268" s="200"/>
      <c r="C268" s="200"/>
      <c r="D268" s="200"/>
      <c r="E268" s="200"/>
      <c r="F268" s="200"/>
      <c r="G268" s="200"/>
      <c r="H268" s="200"/>
      <c r="I268" s="200"/>
      <c r="J268" s="200"/>
      <c r="K268" s="200"/>
      <c r="L268" s="200"/>
      <c r="M268" s="200"/>
      <c r="N268" s="220"/>
      <c r="O268" s="217"/>
      <c r="P268" s="217"/>
    </row>
    <row r="269" spans="1:16" ht="11.25" customHeight="1">
      <c r="A269" s="213"/>
      <c r="B269" s="200"/>
      <c r="C269" s="200"/>
      <c r="D269" s="200"/>
      <c r="E269" s="200"/>
      <c r="F269" s="200"/>
      <c r="G269" s="200"/>
      <c r="H269" s="200"/>
      <c r="I269" s="200"/>
      <c r="J269" s="200"/>
      <c r="K269" s="200"/>
      <c r="L269" s="200"/>
      <c r="M269" s="200"/>
      <c r="N269" s="220"/>
      <c r="O269" s="217"/>
      <c r="P269" s="217"/>
    </row>
    <row r="270" spans="1:16" ht="12.75" customHeight="1">
      <c r="A270" s="213"/>
      <c r="B270" s="200"/>
      <c r="C270" s="200"/>
      <c r="D270" s="200"/>
      <c r="E270" s="200"/>
      <c r="F270" s="200"/>
      <c r="G270" s="200"/>
      <c r="H270" s="200"/>
      <c r="I270" s="200"/>
      <c r="J270" s="200"/>
      <c r="K270" s="200"/>
      <c r="L270" s="200"/>
      <c r="M270" s="200"/>
      <c r="N270" s="220"/>
      <c r="O270" s="217"/>
      <c r="P270" s="217"/>
    </row>
    <row r="271" spans="1:17" ht="12.75" customHeight="1">
      <c r="A271" s="482" t="s">
        <v>128</v>
      </c>
      <c r="B271" s="482"/>
      <c r="C271" s="482"/>
      <c r="D271" s="482"/>
      <c r="E271" s="482"/>
      <c r="F271" s="482"/>
      <c r="G271" s="482"/>
      <c r="H271" s="482"/>
      <c r="I271" s="482"/>
      <c r="J271" s="482"/>
      <c r="K271" s="482"/>
      <c r="L271" s="482"/>
      <c r="M271" s="482"/>
      <c r="N271" s="482"/>
      <c r="O271" s="482"/>
      <c r="P271" s="482"/>
      <c r="Q271" s="482"/>
    </row>
    <row r="272" spans="1:16" ht="12.75" customHeight="1">
      <c r="A272" s="165"/>
      <c r="B272" s="166"/>
      <c r="C272" s="166"/>
      <c r="D272" s="166"/>
      <c r="E272" s="166"/>
      <c r="F272" s="166"/>
      <c r="G272" s="166"/>
      <c r="H272" s="166"/>
      <c r="I272" s="166"/>
      <c r="J272" s="166"/>
      <c r="K272" s="166"/>
      <c r="L272" s="166"/>
      <c r="M272" s="166"/>
      <c r="N272" s="167"/>
      <c r="O272" s="167"/>
      <c r="P272" s="167"/>
    </row>
    <row r="273" spans="1:17" ht="13.5" customHeight="1">
      <c r="A273" s="482" t="s">
        <v>126</v>
      </c>
      <c r="B273" s="482"/>
      <c r="C273" s="482"/>
      <c r="D273" s="482"/>
      <c r="E273" s="482"/>
      <c r="F273" s="482"/>
      <c r="G273" s="482"/>
      <c r="H273" s="482"/>
      <c r="I273" s="482"/>
      <c r="J273" s="482"/>
      <c r="K273" s="482"/>
      <c r="L273" s="482"/>
      <c r="M273" s="482"/>
      <c r="N273" s="482"/>
      <c r="O273" s="482"/>
      <c r="P273" s="482"/>
      <c r="Q273" s="482"/>
    </row>
    <row r="274" spans="1:17" ht="12.75" customHeight="1">
      <c r="A274" s="482" t="s">
        <v>129</v>
      </c>
      <c r="B274" s="482"/>
      <c r="C274" s="482"/>
      <c r="D274" s="482"/>
      <c r="E274" s="482"/>
      <c r="F274" s="482"/>
      <c r="G274" s="482"/>
      <c r="H274" s="482"/>
      <c r="I274" s="482"/>
      <c r="J274" s="482"/>
      <c r="K274" s="482"/>
      <c r="L274" s="482"/>
      <c r="M274" s="482"/>
      <c r="N274" s="482"/>
      <c r="O274" s="482"/>
      <c r="P274" s="482"/>
      <c r="Q274" s="482"/>
    </row>
    <row r="275" spans="1:17" ht="12.75" customHeight="1">
      <c r="A275" s="482" t="s">
        <v>84</v>
      </c>
      <c r="B275" s="482"/>
      <c r="C275" s="482"/>
      <c r="D275" s="482"/>
      <c r="E275" s="482"/>
      <c r="F275" s="482"/>
      <c r="G275" s="482"/>
      <c r="H275" s="482"/>
      <c r="I275" s="482"/>
      <c r="J275" s="482"/>
      <c r="K275" s="482"/>
      <c r="L275" s="482"/>
      <c r="M275" s="482"/>
      <c r="N275" s="482"/>
      <c r="O275" s="482"/>
      <c r="P275" s="482"/>
      <c r="Q275" s="482"/>
    </row>
    <row r="276" spans="1:16" ht="12.75" customHeight="1">
      <c r="A276" s="215"/>
      <c r="B276" s="166"/>
      <c r="C276" s="166"/>
      <c r="D276" s="166"/>
      <c r="E276" s="166"/>
      <c r="F276" s="166"/>
      <c r="G276" s="166"/>
      <c r="H276" s="166"/>
      <c r="I276" s="166"/>
      <c r="J276" s="166"/>
      <c r="K276" s="166"/>
      <c r="L276" s="166"/>
      <c r="M276" s="166"/>
      <c r="N276" s="166"/>
      <c r="O276" s="166"/>
      <c r="P276" s="166"/>
    </row>
    <row r="277" ht="12.75" customHeight="1"/>
    <row r="278" spans="1:17" ht="12.75" customHeight="1">
      <c r="A278" s="173"/>
      <c r="B278" s="174"/>
      <c r="C278" s="175"/>
      <c r="D278" s="175"/>
      <c r="E278" s="175"/>
      <c r="F278" s="175"/>
      <c r="G278" s="175"/>
      <c r="H278" s="175"/>
      <c r="I278" s="175"/>
      <c r="J278" s="175"/>
      <c r="K278" s="175"/>
      <c r="L278" s="175"/>
      <c r="M278" s="175"/>
      <c r="N278" s="176"/>
      <c r="O278" s="484" t="s">
        <v>85</v>
      </c>
      <c r="P278" s="485"/>
      <c r="Q278" s="485"/>
    </row>
    <row r="279" spans="1:17" ht="12.75" customHeight="1">
      <c r="A279" s="177"/>
      <c r="B279" s="178"/>
      <c r="C279" s="179"/>
      <c r="D279" s="179"/>
      <c r="E279" s="179"/>
      <c r="F279" s="179"/>
      <c r="G279" s="179"/>
      <c r="H279" s="179"/>
      <c r="I279" s="179"/>
      <c r="J279" s="179"/>
      <c r="K279" s="179"/>
      <c r="L279" s="179"/>
      <c r="M279" s="179"/>
      <c r="N279" s="180"/>
      <c r="O279" s="181" t="s">
        <v>90</v>
      </c>
      <c r="P279" s="182"/>
      <c r="Q279" s="183" t="s">
        <v>199</v>
      </c>
    </row>
    <row r="280" spans="1:17" ht="12.75" customHeight="1">
      <c r="A280" s="184" t="s">
        <v>86</v>
      </c>
      <c r="B280" s="178" t="s">
        <v>87</v>
      </c>
      <c r="C280" s="179" t="s">
        <v>88</v>
      </c>
      <c r="D280" s="179" t="s">
        <v>89</v>
      </c>
      <c r="E280" s="179" t="s">
        <v>90</v>
      </c>
      <c r="F280" s="179" t="s">
        <v>91</v>
      </c>
      <c r="G280" s="179" t="s">
        <v>92</v>
      </c>
      <c r="H280" s="179" t="s">
        <v>93</v>
      </c>
      <c r="I280" s="179" t="s">
        <v>94</v>
      </c>
      <c r="J280" s="179" t="s">
        <v>95</v>
      </c>
      <c r="K280" s="179" t="s">
        <v>96</v>
      </c>
      <c r="L280" s="179" t="s">
        <v>97</v>
      </c>
      <c r="M280" s="179" t="s">
        <v>98</v>
      </c>
      <c r="N280" s="185" t="s">
        <v>99</v>
      </c>
      <c r="O280" s="486" t="s">
        <v>100</v>
      </c>
      <c r="P280" s="487"/>
      <c r="Q280" s="487"/>
    </row>
    <row r="281" spans="1:17" ht="12.75" customHeight="1">
      <c r="A281" s="177"/>
      <c r="B281" s="178"/>
      <c r="C281" s="179"/>
      <c r="D281" s="179"/>
      <c r="E281" s="179"/>
      <c r="F281" s="179"/>
      <c r="G281" s="179"/>
      <c r="H281" s="179"/>
      <c r="I281" s="179"/>
      <c r="J281" s="179"/>
      <c r="K281" s="179"/>
      <c r="L281" s="179"/>
      <c r="M281" s="179"/>
      <c r="N281" s="180"/>
      <c r="O281" s="185" t="s">
        <v>101</v>
      </c>
      <c r="P281" s="186" t="s">
        <v>102</v>
      </c>
      <c r="Q281" s="187" t="s">
        <v>102</v>
      </c>
    </row>
    <row r="282" spans="1:17" ht="11.25" customHeight="1">
      <c r="A282" s="188"/>
      <c r="B282" s="189"/>
      <c r="C282" s="190"/>
      <c r="D282" s="190"/>
      <c r="E282" s="190"/>
      <c r="F282" s="190"/>
      <c r="G282" s="190"/>
      <c r="H282" s="190"/>
      <c r="I282" s="190"/>
      <c r="J282" s="190"/>
      <c r="K282" s="190"/>
      <c r="L282" s="190"/>
      <c r="M282" s="190"/>
      <c r="N282" s="191"/>
      <c r="O282" s="192" t="s">
        <v>103</v>
      </c>
      <c r="P282" s="193" t="s">
        <v>104</v>
      </c>
      <c r="Q282" s="194" t="s">
        <v>143</v>
      </c>
    </row>
    <row r="283" spans="1:16" ht="11.25" customHeight="1">
      <c r="A283" s="195"/>
      <c r="B283" s="196"/>
      <c r="C283" s="196"/>
      <c r="D283" s="196"/>
      <c r="E283" s="196"/>
      <c r="F283" s="196"/>
      <c r="G283" s="196"/>
      <c r="H283" s="196"/>
      <c r="I283" s="196"/>
      <c r="J283" s="196"/>
      <c r="K283" s="196"/>
      <c r="L283" s="196"/>
      <c r="M283" s="196"/>
      <c r="N283" s="197"/>
      <c r="O283" s="198"/>
      <c r="P283" s="186"/>
    </row>
    <row r="284" spans="1:16" ht="11.25" customHeight="1">
      <c r="A284" s="195"/>
      <c r="B284" s="196"/>
      <c r="C284" s="196"/>
      <c r="D284" s="196"/>
      <c r="E284" s="196"/>
      <c r="F284" s="196"/>
      <c r="G284" s="196"/>
      <c r="H284" s="196"/>
      <c r="I284" s="196"/>
      <c r="J284" s="196"/>
      <c r="K284" s="196"/>
      <c r="L284" s="196"/>
      <c r="M284" s="196"/>
      <c r="N284" s="197"/>
      <c r="O284" s="198"/>
      <c r="P284" s="186"/>
    </row>
    <row r="285" spans="1:16" ht="12.75" customHeight="1">
      <c r="A285" s="213"/>
      <c r="B285" s="216"/>
      <c r="C285" s="216"/>
      <c r="D285" s="216"/>
      <c r="E285" s="216"/>
      <c r="F285" s="216"/>
      <c r="G285" s="216"/>
      <c r="H285" s="216"/>
      <c r="I285" s="216"/>
      <c r="J285" s="216"/>
      <c r="K285" s="216"/>
      <c r="L285" s="216"/>
      <c r="M285" s="216"/>
      <c r="N285" s="217"/>
      <c r="O285" s="217"/>
      <c r="P285" s="217"/>
    </row>
    <row r="286" spans="1:17" ht="11.25" customHeight="1">
      <c r="A286" s="483" t="s">
        <v>115</v>
      </c>
      <c r="B286" s="483"/>
      <c r="C286" s="483"/>
      <c r="D286" s="483"/>
      <c r="E286" s="483"/>
      <c r="F286" s="483"/>
      <c r="G286" s="483"/>
      <c r="H286" s="483"/>
      <c r="I286" s="483"/>
      <c r="J286" s="483"/>
      <c r="K286" s="483"/>
      <c r="L286" s="483"/>
      <c r="M286" s="483"/>
      <c r="N286" s="483"/>
      <c r="O286" s="483"/>
      <c r="P286" s="483"/>
      <c r="Q286" s="483"/>
    </row>
    <row r="287" spans="1:16" ht="11.25" customHeight="1">
      <c r="A287" s="224"/>
      <c r="B287" s="217"/>
      <c r="C287" s="217"/>
      <c r="D287" s="217"/>
      <c r="E287" s="217"/>
      <c r="F287" s="217"/>
      <c r="G287" s="217"/>
      <c r="H287" s="217"/>
      <c r="I287" s="217"/>
      <c r="J287" s="217"/>
      <c r="K287" s="217"/>
      <c r="L287" s="217"/>
      <c r="M287" s="217"/>
      <c r="N287" s="217"/>
      <c r="O287" s="217"/>
      <c r="P287" s="217"/>
    </row>
    <row r="288" spans="1:16" ht="11.25" customHeight="1">
      <c r="A288" s="219"/>
      <c r="B288" s="200"/>
      <c r="C288" s="200"/>
      <c r="D288" s="200"/>
      <c r="E288" s="200"/>
      <c r="F288" s="200"/>
      <c r="G288" s="200"/>
      <c r="H288" s="200"/>
      <c r="I288" s="200"/>
      <c r="J288" s="200"/>
      <c r="K288" s="200"/>
      <c r="L288" s="200"/>
      <c r="M288" s="200"/>
      <c r="N288" s="200"/>
      <c r="O288" s="214"/>
      <c r="P288" s="214"/>
    </row>
    <row r="289" spans="1:16" ht="11.25" customHeight="1">
      <c r="A289" s="16" t="s">
        <v>105</v>
      </c>
      <c r="B289" s="200">
        <v>89.44089561320963</v>
      </c>
      <c r="C289" s="200">
        <v>100.22101107915906</v>
      </c>
      <c r="D289" s="200">
        <v>116.67176113479533</v>
      </c>
      <c r="E289" s="200">
        <v>96.76918278498971</v>
      </c>
      <c r="F289" s="200">
        <v>104.76424861261945</v>
      </c>
      <c r="G289" s="200">
        <v>94.54822013040243</v>
      </c>
      <c r="H289" s="200">
        <v>90.0395376540526</v>
      </c>
      <c r="I289" s="200">
        <v>95.06561191650792</v>
      </c>
      <c r="J289" s="200">
        <v>110.56862466796238</v>
      </c>
      <c r="K289" s="200">
        <v>99.10937271500681</v>
      </c>
      <c r="L289" s="200">
        <v>112.55200075758394</v>
      </c>
      <c r="M289" s="200">
        <v>90.24953304105678</v>
      </c>
      <c r="N289" s="200"/>
      <c r="O289" s="207"/>
      <c r="P289" s="207"/>
    </row>
    <row r="290" spans="1:17" ht="11.25" customHeight="1">
      <c r="A290" s="17">
        <v>2001</v>
      </c>
      <c r="B290" s="200">
        <v>96.19470107319424</v>
      </c>
      <c r="C290" s="200">
        <v>97.34554818722164</v>
      </c>
      <c r="D290" s="200">
        <v>113.8239821614748</v>
      </c>
      <c r="E290" s="200">
        <v>98.48900214948587</v>
      </c>
      <c r="F290" s="200">
        <v>98.85977873417512</v>
      </c>
      <c r="G290" s="200">
        <v>91.1611237029892</v>
      </c>
      <c r="H290" s="200">
        <v>79.12916543868785</v>
      </c>
      <c r="I290" s="200">
        <v>94.8451185094533</v>
      </c>
      <c r="J290" s="200">
        <v>100.73692456811187</v>
      </c>
      <c r="K290" s="200">
        <v>105.75685073598518</v>
      </c>
      <c r="L290" s="200">
        <v>109.13371736931524</v>
      </c>
      <c r="M290" s="200">
        <v>93.0149860791046</v>
      </c>
      <c r="N290" s="200">
        <f>(B290+C290+D290+E290+F290+G290+H290+I290+J290+K290+L290+M290)/12</f>
        <v>98.20757489243324</v>
      </c>
      <c r="O290" s="209">
        <f>100*(E290-D290)/D290</f>
        <v>-13.47253866960495</v>
      </c>
      <c r="P290" s="209">
        <f>100*(E290-E289)/E289</f>
        <v>1.7772386983130846</v>
      </c>
      <c r="Q290" s="207">
        <f>(((B290+C290+D290+E290)/4)-((B289+C289+D289+E289)/4))/((B289+C289+D289+E289)/4)*100</f>
        <v>0.682303028878625</v>
      </c>
    </row>
    <row r="291" spans="1:17" ht="11.25" customHeight="1">
      <c r="A291" s="18">
        <v>2002</v>
      </c>
      <c r="B291" s="200">
        <v>90.86792608882091</v>
      </c>
      <c r="C291" s="200">
        <v>94.80761602051429</v>
      </c>
      <c r="D291" s="200">
        <v>103.71407787849512</v>
      </c>
      <c r="E291" s="200">
        <v>100.47726877078074</v>
      </c>
      <c r="F291" s="200">
        <v>88.44281031430101</v>
      </c>
      <c r="G291" s="200">
        <v>109.59453470393994</v>
      </c>
      <c r="H291" s="200">
        <v>78.29137642575475</v>
      </c>
      <c r="I291" s="200">
        <v>88.95146695143772</v>
      </c>
      <c r="J291" s="200">
        <v>100.88651124614856</v>
      </c>
      <c r="K291" s="200">
        <v>95.15367679366142</v>
      </c>
      <c r="L291" s="200">
        <v>107.3342815622899</v>
      </c>
      <c r="M291" s="200">
        <v>85.01576640263713</v>
      </c>
      <c r="N291" s="200">
        <f>(B291+C291+D291+E291+F291+G291+H291+I291+J291+K291+L291+M291)/12</f>
        <v>95.29477609656512</v>
      </c>
      <c r="O291" s="209">
        <f>100*(E291-D291)/D291</f>
        <v>-3.1208965782894205</v>
      </c>
      <c r="P291" s="209">
        <f>100*(E291-E290)/E290</f>
        <v>2.0187701955565487</v>
      </c>
      <c r="Q291" s="207">
        <f>(((B291+C291+D291+E291)/4)-((B290+C290+D290+E290)/4))/((B290+C290+D290+E290)/4)*100</f>
        <v>-3.9389472573843745</v>
      </c>
    </row>
    <row r="292" spans="1:17" ht="11.25" customHeight="1">
      <c r="A292" s="18">
        <v>2003</v>
      </c>
      <c r="B292" s="200">
        <v>92.7</v>
      </c>
      <c r="C292" s="200">
        <v>94.7</v>
      </c>
      <c r="D292" s="200">
        <v>105.7</v>
      </c>
      <c r="E292" s="200">
        <v>89.25012542739181</v>
      </c>
      <c r="F292" s="200">
        <v>82.3</v>
      </c>
      <c r="G292" s="200">
        <v>82.8</v>
      </c>
      <c r="H292" s="200">
        <v>84.2</v>
      </c>
      <c r="I292" s="200">
        <v>75.4</v>
      </c>
      <c r="J292" s="200">
        <v>94.8</v>
      </c>
      <c r="K292" s="200">
        <v>95.1</v>
      </c>
      <c r="L292" s="200">
        <v>90.7</v>
      </c>
      <c r="M292" s="200">
        <v>84.4</v>
      </c>
      <c r="N292" s="200">
        <f>(B292+C292+D292+E292+F292+G292+H292+I292+J292+K292+L292+M292)/12</f>
        <v>89.33751045228267</v>
      </c>
      <c r="O292" s="209">
        <f>100*(E292-D292)/D292</f>
        <v>-15.562795243716362</v>
      </c>
      <c r="P292" s="209">
        <f>100*(E292-E291)/E291</f>
        <v>-11.173814217623159</v>
      </c>
      <c r="Q292" s="207">
        <f>(((B292+C292+D292+E292)/4)-((B291+C291+D291+E291)/4))/((B291+C291+D291+E291)/4)*100</f>
        <v>-1.928033271856857</v>
      </c>
    </row>
    <row r="293" spans="1:17" ht="11.25" customHeight="1">
      <c r="A293" s="18">
        <v>2004</v>
      </c>
      <c r="B293" s="200">
        <f>IF('[1]UMS_W_V'!AB9&lt;&gt;0,'[1]UMS_W_V'!AB9," ")</f>
        <v>79.5</v>
      </c>
      <c r="C293" s="200">
        <f>IF('[1]UMS_W_V'!AC9&lt;&gt;0,'[1]UMS_W_V'!AC9," ")</f>
        <v>91.26365592804136</v>
      </c>
      <c r="D293" s="200">
        <f>IF('[1]UMS_W_V'!AD9&lt;&gt;0,'[1]UMS_W_V'!AD9," ")</f>
        <v>99.14004999954894</v>
      </c>
      <c r="E293" s="200">
        <f>IF('[1]UMS_W_V'!AE9&lt;&gt;0,'[1]UMS_W_V'!AE9," ")</f>
        <v>84.86228540421693</v>
      </c>
      <c r="F293" s="200" t="str">
        <f>IF('[1]UMS_W_V'!AF9&lt;&gt;0,'[1]UMS_W_V'!AF9," ")</f>
        <v> </v>
      </c>
      <c r="G293" s="200" t="str">
        <f>IF('[1]UMS_W_V'!AG9&lt;&gt;0,'[1]UMS_W_V'!AG9," ")</f>
        <v> </v>
      </c>
      <c r="H293" s="200" t="str">
        <f>IF('[1]UMS_W_V'!AH9&lt;&gt;0,'[1]UMS_W_V'!AH9," ")</f>
        <v> </v>
      </c>
      <c r="I293" s="200" t="str">
        <f>IF('[1]UMS_W_V'!AI9&lt;&gt;0,'[1]UMS_W_V'!AI9," ")</f>
        <v> </v>
      </c>
      <c r="J293" s="200" t="str">
        <f>IF('[1]UMS_W_V'!AJ9&lt;&gt;0,'[1]UMS_W_V'!AJ9," ")</f>
        <v> </v>
      </c>
      <c r="K293" s="200" t="str">
        <f>IF('[1]UMS_W_V'!AK9&lt;&gt;0,'[1]UMS_W_V'!AK9," ")</f>
        <v> </v>
      </c>
      <c r="L293" s="200" t="str">
        <f>IF('[1]UMS_W_V'!AL9&lt;&gt;0,'[1]UMS_W_V'!AL9," ")</f>
        <v> </v>
      </c>
      <c r="M293" s="200" t="str">
        <f>IF('[1]UMS_W_V'!AM9&lt;&gt;0,'[1]UMS_W_V'!AM9," ")</f>
        <v> </v>
      </c>
      <c r="N293" s="200">
        <f>(B293+C293+D293+E293)/4</f>
        <v>88.69149783295181</v>
      </c>
      <c r="O293" s="209">
        <f>100*(E293-D293)/D293</f>
        <v>-14.401611251352971</v>
      </c>
      <c r="P293" s="209">
        <f>100*(E293-E292)/E292</f>
        <v>-4.916340455728031</v>
      </c>
      <c r="Q293" s="207">
        <f>(((B293+C293+D293+E293)/4)-((B292+C292+D292+E292)/4))/((B292+C292+D292+E292)/4)*100</f>
        <v>-7.21436512273953</v>
      </c>
    </row>
    <row r="294" spans="1:16" ht="11.25" customHeight="1">
      <c r="A294" s="19"/>
      <c r="B294" s="200"/>
      <c r="C294" s="200"/>
      <c r="D294" s="200"/>
      <c r="E294" s="200"/>
      <c r="F294" s="200"/>
      <c r="G294" s="200"/>
      <c r="H294" s="200"/>
      <c r="I294" s="200"/>
      <c r="J294" s="200"/>
      <c r="K294" s="200"/>
      <c r="L294" s="200"/>
      <c r="M294" s="200"/>
      <c r="N294" s="200"/>
      <c r="O294" s="209"/>
      <c r="P294" s="209"/>
    </row>
    <row r="295" spans="1:16" ht="11.25" customHeight="1">
      <c r="A295" s="20" t="s">
        <v>106</v>
      </c>
      <c r="B295" s="200">
        <v>91.2844440062779</v>
      </c>
      <c r="C295" s="200">
        <v>104.59349491504075</v>
      </c>
      <c r="D295" s="200">
        <v>120.2871334462335</v>
      </c>
      <c r="E295" s="200">
        <v>97.70957820804091</v>
      </c>
      <c r="F295" s="200">
        <v>107.90337367669434</v>
      </c>
      <c r="G295" s="200">
        <v>90.22738382563062</v>
      </c>
      <c r="H295" s="200">
        <v>87.76004489067385</v>
      </c>
      <c r="I295" s="200">
        <v>88.48808340488765</v>
      </c>
      <c r="J295" s="200">
        <v>110.00347741675786</v>
      </c>
      <c r="K295" s="200">
        <v>99.74443400300434</v>
      </c>
      <c r="L295" s="200">
        <v>113.56771561467649</v>
      </c>
      <c r="M295" s="200">
        <v>88.43083661733773</v>
      </c>
      <c r="N295" s="200"/>
      <c r="O295" s="209"/>
      <c r="P295" s="209"/>
    </row>
    <row r="296" spans="1:17" ht="11.25" customHeight="1">
      <c r="A296" s="17">
        <v>2001</v>
      </c>
      <c r="B296" s="200">
        <v>94.14227459960767</v>
      </c>
      <c r="C296" s="200">
        <v>96.38690632586876</v>
      </c>
      <c r="D296" s="200">
        <v>111.1164394870882</v>
      </c>
      <c r="E296" s="200">
        <v>98.14019945229488</v>
      </c>
      <c r="F296" s="200">
        <v>98.2135864210446</v>
      </c>
      <c r="G296" s="200">
        <v>88.21648085862826</v>
      </c>
      <c r="H296" s="200">
        <v>75.93529557718337</v>
      </c>
      <c r="I296" s="200">
        <v>91.108016196251</v>
      </c>
      <c r="J296" s="200">
        <v>96.44277937621469</v>
      </c>
      <c r="K296" s="200">
        <v>107.25876525452702</v>
      </c>
      <c r="L296" s="200">
        <v>106.51516193905866</v>
      </c>
      <c r="M296" s="200">
        <v>93.1754351197972</v>
      </c>
      <c r="N296" s="200">
        <f>(B296+C296+D296+E296+F296+G296+H296+I296+J296+K296+L296+M296)/12</f>
        <v>96.38761171729703</v>
      </c>
      <c r="O296" s="209">
        <f>100*(E296-D296)/D296</f>
        <v>-11.678056005656272</v>
      </c>
      <c r="P296" s="209">
        <f>100*(E296-E295)/E295</f>
        <v>0.4407154878277151</v>
      </c>
      <c r="Q296" s="207">
        <f>(((B296+C296+D296+E296)/4)-((B295+C295+D295+E295)/4))/((B295+C295+D295+E295)/4)*100</f>
        <v>-3.4041298956434263</v>
      </c>
    </row>
    <row r="297" spans="1:17" ht="11.25" customHeight="1">
      <c r="A297" s="18">
        <v>2002</v>
      </c>
      <c r="B297" s="200">
        <v>91.0531828386782</v>
      </c>
      <c r="C297" s="200">
        <v>89.6350028078954</v>
      </c>
      <c r="D297" s="200">
        <v>93.65335932354871</v>
      </c>
      <c r="E297" s="200">
        <v>97.26457469329245</v>
      </c>
      <c r="F297" s="200">
        <v>84.76120497545448</v>
      </c>
      <c r="G297" s="200">
        <v>89.2554986581952</v>
      </c>
      <c r="H297" s="200">
        <v>70.98941833322763</v>
      </c>
      <c r="I297" s="200">
        <v>84.03536684956215</v>
      </c>
      <c r="J297" s="200">
        <v>99.48073601693552</v>
      </c>
      <c r="K297" s="200">
        <v>92.4537384203377</v>
      </c>
      <c r="L297" s="200">
        <v>98.73810713297982</v>
      </c>
      <c r="M297" s="200">
        <v>79.96694759847857</v>
      </c>
      <c r="N297" s="200">
        <f>(B297+C297+D297+E297+F297+G297+H297+I297+J297+K297+L297+M297)/12</f>
        <v>89.27392813738216</v>
      </c>
      <c r="O297" s="209">
        <f>100*(E297-D297)/D297</f>
        <v>3.8559378924870114</v>
      </c>
      <c r="P297" s="209">
        <f>100*(E297-E296)/E296</f>
        <v>-0.8922182386923599</v>
      </c>
      <c r="Q297" s="207">
        <f>(((B297+C297+D297+E297)/4)-((B296+C296+D296+E296)/4))/((B296+C296+D296+E296)/4)*100</f>
        <v>-7.048699278771429</v>
      </c>
    </row>
    <row r="298" spans="1:17" ht="11.25" customHeight="1">
      <c r="A298" s="18">
        <v>2003</v>
      </c>
      <c r="B298" s="200">
        <v>91.9</v>
      </c>
      <c r="C298" s="200">
        <v>89.4</v>
      </c>
      <c r="D298" s="200">
        <v>108.2</v>
      </c>
      <c r="E298" s="200">
        <v>89.68016795228057</v>
      </c>
      <c r="F298" s="200">
        <v>81.4</v>
      </c>
      <c r="G298" s="200">
        <v>80.2</v>
      </c>
      <c r="H298" s="200">
        <v>83.1</v>
      </c>
      <c r="I298" s="200">
        <v>63</v>
      </c>
      <c r="J298" s="200">
        <v>91.9</v>
      </c>
      <c r="K298" s="200">
        <v>92.8</v>
      </c>
      <c r="L298" s="200">
        <v>88.9</v>
      </c>
      <c r="M298" s="200">
        <v>81.6</v>
      </c>
      <c r="N298" s="200">
        <f>(B298+C298+D298+E298+F298+G298+H298+I298+J298+K298+L298+M298)/12</f>
        <v>86.84001399602339</v>
      </c>
      <c r="O298" s="209">
        <f>100*(E298-D298)/D298</f>
        <v>-17.116295792716667</v>
      </c>
      <c r="P298" s="209">
        <f>100*(E298-E297)/E297</f>
        <v>-7.797707197022177</v>
      </c>
      <c r="Q298" s="207">
        <f>(((B298+C298+D298+E298)/4)-((B297+C297+D297+E297)/4))/((B297+C297+D297+E297)/4)*100</f>
        <v>2.038192561448145</v>
      </c>
    </row>
    <row r="299" spans="1:17" ht="11.25" customHeight="1">
      <c r="A299" s="18">
        <v>2004</v>
      </c>
      <c r="B299" s="200">
        <f>IF('[1]UMS_W_V'!B9&lt;&gt;0,'[1]UMS_W_V'!B9," ")</f>
        <v>75.9</v>
      </c>
      <c r="C299" s="200">
        <f>IF('[1]UMS_W_V'!C9&lt;&gt;0,'[1]UMS_W_V'!C9," ")</f>
        <v>89.02553612270965</v>
      </c>
      <c r="D299" s="200">
        <f>IF('[1]UMS_W_V'!D9&lt;&gt;0,'[1]UMS_W_V'!D9," ")</f>
        <v>96.25677152025575</v>
      </c>
      <c r="E299" s="200">
        <f>IF('[1]UMS_W_V'!E9&lt;&gt;0,'[1]UMS_W_V'!E9," ")</f>
        <v>80.76290932289663</v>
      </c>
      <c r="F299" s="200" t="str">
        <f>IF('[1]UMS_W_V'!F9&lt;&gt;0,'[1]UMS_W_V'!F9," ")</f>
        <v> </v>
      </c>
      <c r="G299" s="200" t="str">
        <f>IF('[1]UMS_W_V'!G9&lt;&gt;0,'[1]UMS_W_V'!G9," ")</f>
        <v> </v>
      </c>
      <c r="H299" s="200" t="str">
        <f>IF('[1]UMS_W_V'!H9&lt;&gt;0,'[1]UMS_W_V'!H9," ")</f>
        <v> </v>
      </c>
      <c r="I299" s="200" t="str">
        <f>IF('[1]UMS_W_V'!I9&lt;&gt;0,'[1]UMS_W_V'!I9," ")</f>
        <v> </v>
      </c>
      <c r="J299" s="200" t="str">
        <f>IF('[1]UMS_W_V'!J9&lt;&gt;0,'[1]UMS_W_V'!J9," ")</f>
        <v> </v>
      </c>
      <c r="K299" s="200" t="str">
        <f>IF('[1]UMS_W_V'!K9&lt;&gt;0,'[1]UMS_W_V'!K9," ")</f>
        <v> </v>
      </c>
      <c r="L299" s="200" t="str">
        <f>IF('[1]UMS_W_V'!L9&lt;&gt;0,'[1]UMS_W_V'!L9," ")</f>
        <v> </v>
      </c>
      <c r="M299" s="200" t="str">
        <f>IF('[1]UMS_W_V'!M9&lt;&gt;0,'[1]UMS_W_V'!M9," ")</f>
        <v> </v>
      </c>
      <c r="N299" s="200">
        <f>(B299+C299+D299+E299)/4</f>
        <v>85.48630424146552</v>
      </c>
      <c r="O299" s="209">
        <f>100*(E299-D299)/D299</f>
        <v>-16.0963867296325</v>
      </c>
      <c r="P299" s="209">
        <f>100*(E299-E298)/E298</f>
        <v>-9.94340090233648</v>
      </c>
      <c r="Q299" s="207">
        <f>(((B299+C299+D299+E299)/4)-((B298+C298+D298+E298)/4))/((B298+C298+D298+E298)/4)*100</f>
        <v>-9.819857190185239</v>
      </c>
    </row>
    <row r="300" spans="1:16" ht="11.25" customHeight="1">
      <c r="A300" s="19"/>
      <c r="B300" s="200"/>
      <c r="C300" s="200"/>
      <c r="D300" s="200"/>
      <c r="E300" s="200"/>
      <c r="F300" s="200"/>
      <c r="G300" s="200"/>
      <c r="H300" s="200"/>
      <c r="I300" s="200"/>
      <c r="J300" s="200"/>
      <c r="K300" s="200"/>
      <c r="L300" s="200"/>
      <c r="M300" s="200"/>
      <c r="N300" s="200"/>
      <c r="O300" s="209"/>
      <c r="P300" s="209"/>
    </row>
    <row r="301" spans="1:16" ht="11.25" customHeight="1">
      <c r="A301" s="20" t="s">
        <v>107</v>
      </c>
      <c r="B301" s="200">
        <v>82.52648393044353</v>
      </c>
      <c r="C301" s="200">
        <v>83.82157541314758</v>
      </c>
      <c r="D301" s="200">
        <v>103.11194756199046</v>
      </c>
      <c r="E301" s="200">
        <v>93.24213616877257</v>
      </c>
      <c r="F301" s="200">
        <v>92.99064772542145</v>
      </c>
      <c r="G301" s="200">
        <v>110.75394654707556</v>
      </c>
      <c r="H301" s="200">
        <v>98.58900202759216</v>
      </c>
      <c r="I301" s="200">
        <v>119.73528697196323</v>
      </c>
      <c r="J301" s="200">
        <v>112.68826563396289</v>
      </c>
      <c r="K301" s="200">
        <v>96.72751214929369</v>
      </c>
      <c r="L301" s="200">
        <v>108.74246110681489</v>
      </c>
      <c r="M301" s="200">
        <v>97.0707348982687</v>
      </c>
      <c r="N301" s="200"/>
      <c r="O301" s="209"/>
      <c r="P301" s="209"/>
    </row>
    <row r="302" spans="1:17" ht="11.25" customHeight="1">
      <c r="A302" s="17">
        <v>2001</v>
      </c>
      <c r="B302" s="200">
        <v>103.8925307347241</v>
      </c>
      <c r="C302" s="200">
        <v>100.94102984024566</v>
      </c>
      <c r="D302" s="200">
        <v>123.97889030715004</v>
      </c>
      <c r="E302" s="200">
        <v>99.79722134447637</v>
      </c>
      <c r="F302" s="200">
        <v>101.28338727079651</v>
      </c>
      <c r="G302" s="200">
        <v>102.20529963042118</v>
      </c>
      <c r="H302" s="200">
        <v>91.10809209219356</v>
      </c>
      <c r="I302" s="200">
        <v>108.86149251528852</v>
      </c>
      <c r="J302" s="200">
        <v>116.84254330901747</v>
      </c>
      <c r="K302" s="200">
        <v>100.12377088479083</v>
      </c>
      <c r="L302" s="200">
        <v>118.95487000368306</v>
      </c>
      <c r="M302" s="200">
        <v>92.41320596725542</v>
      </c>
      <c r="N302" s="200">
        <f>(B302+C302+D302+E302+F302+G302+H302+I302+J302+K302+L302+M302)/12</f>
        <v>105.03352782500359</v>
      </c>
      <c r="O302" s="209">
        <f>100*(E302-D302)/D302</f>
        <v>-19.504666401485835</v>
      </c>
      <c r="P302" s="209">
        <f>100*(E302-E301)/E301</f>
        <v>7.030174816929105</v>
      </c>
      <c r="Q302" s="207">
        <f>(((B302+C302+D302+E302)/4)-((B301+C301+D301+E301)/4))/((B301+C301+D301+E301)/4)*100</f>
        <v>18.171254405500168</v>
      </c>
    </row>
    <row r="303" spans="1:17" ht="11.25" customHeight="1">
      <c r="A303" s="18">
        <v>2002</v>
      </c>
      <c r="B303" s="200">
        <v>90.17310219614534</v>
      </c>
      <c r="C303" s="200">
        <v>114.20801647284276</v>
      </c>
      <c r="D303" s="200">
        <v>141.44780373016474</v>
      </c>
      <c r="E303" s="200">
        <v>112.52679751415519</v>
      </c>
      <c r="F303" s="200">
        <v>102.2510373979467</v>
      </c>
      <c r="G303" s="200">
        <v>185.87811288786287</v>
      </c>
      <c r="H303" s="200">
        <v>105.67809670143915</v>
      </c>
      <c r="I303" s="200">
        <v>107.38978946293803</v>
      </c>
      <c r="J303" s="200">
        <v>106.15901107956738</v>
      </c>
      <c r="K303" s="200">
        <v>105.28006425601633</v>
      </c>
      <c r="L303" s="200">
        <v>139.57508896319135</v>
      </c>
      <c r="M303" s="200">
        <v>103.95186361208346</v>
      </c>
      <c r="N303" s="200">
        <f>(B303+C303+D303+E303+F303+G303+H303+I303+J303+K303+L303+M303)/12</f>
        <v>117.87656535619608</v>
      </c>
      <c r="O303" s="209">
        <f>100*(E303-D303)/D303</f>
        <v>-20.446415888634924</v>
      </c>
      <c r="P303" s="209">
        <f>100*(E303-E302)/E302</f>
        <v>12.755441482422983</v>
      </c>
      <c r="Q303" s="207">
        <f>(((B303+C303+D303+E303)/4)-((B302+C302+D302+E302)/4))/((B302+C302+D302+E302)/4)*100</f>
        <v>6.940125156808344</v>
      </c>
    </row>
    <row r="304" spans="1:17" ht="11.25" customHeight="1">
      <c r="A304" s="18">
        <v>2003</v>
      </c>
      <c r="B304" s="200">
        <v>95.7</v>
      </c>
      <c r="C304" s="200">
        <v>114.6</v>
      </c>
      <c r="D304" s="200">
        <v>96.3</v>
      </c>
      <c r="E304" s="200">
        <v>87.63720813223121</v>
      </c>
      <c r="F304" s="200">
        <v>85.6</v>
      </c>
      <c r="G304" s="200">
        <v>92.7</v>
      </c>
      <c r="H304" s="200">
        <v>88.3</v>
      </c>
      <c r="I304" s="200">
        <v>122</v>
      </c>
      <c r="J304" s="200">
        <v>106</v>
      </c>
      <c r="K304" s="200">
        <v>103.8</v>
      </c>
      <c r="L304" s="200">
        <v>97.8</v>
      </c>
      <c r="M304" s="200">
        <v>94.9</v>
      </c>
      <c r="N304" s="200">
        <f>(B304+C304+D304+E304+F304+G304+H304+I304+J304+K304+L304+M304)/12</f>
        <v>98.77810067768594</v>
      </c>
      <c r="O304" s="209">
        <f>100*(E304-D304)/D304</f>
        <v>-8.99563018459895</v>
      </c>
      <c r="P304" s="209">
        <f>100*(E304-E303)/E303</f>
        <v>-22.118810747096063</v>
      </c>
      <c r="Q304" s="207">
        <f>(((B304+C304+D304+E304)/4)-((B303+C303+D303+E303)/4))/((B303+C303+D303+E303)/4)*100</f>
        <v>-13.988810217794157</v>
      </c>
    </row>
    <row r="305" spans="1:17" ht="11.25" customHeight="1">
      <c r="A305" s="18">
        <v>2004</v>
      </c>
      <c r="B305" s="200">
        <f>IF('[1]UMS_W_V'!O9&lt;&gt;0,'[1]UMS_W_V'!O9," ")</f>
        <v>93</v>
      </c>
      <c r="C305" s="200">
        <f>IF('[1]UMS_W_V'!P9&lt;&gt;0,'[1]UMS_W_V'!P9," ")</f>
        <v>99.65794690596563</v>
      </c>
      <c r="D305" s="200">
        <f>IF('[1]UMS_W_V'!Q9&lt;&gt;0,'[1]UMS_W_V'!Q9," ")</f>
        <v>109.95407276882096</v>
      </c>
      <c r="E305" s="200">
        <f>IF('[1]UMS_W_V'!R9&lt;&gt;0,'[1]UMS_W_V'!R9," ")</f>
        <v>100.23740322213828</v>
      </c>
      <c r="F305" s="200" t="str">
        <f>IF('[1]UMS_W_V'!S9&lt;&gt;0,'[1]UMS_W_V'!S9," ")</f>
        <v> </v>
      </c>
      <c r="G305" s="200" t="str">
        <f>IF('[1]UMS_W_V'!T9&lt;&gt;0,'[1]UMS_W_V'!T9," ")</f>
        <v> </v>
      </c>
      <c r="H305" s="200" t="str">
        <f>IF('[1]UMS_W_V'!U9&lt;&gt;0,'[1]UMS_W_V'!U9," ")</f>
        <v> </v>
      </c>
      <c r="I305" s="200" t="str">
        <f>IF('[1]UMS_W_V'!V9&lt;&gt;0,'[1]UMS_W_V'!V9," ")</f>
        <v> </v>
      </c>
      <c r="J305" s="200" t="str">
        <f>IF('[1]UMS_W_V'!W9&lt;&gt;0,'[1]UMS_W_V'!W9," ")</f>
        <v> </v>
      </c>
      <c r="K305" s="200" t="str">
        <f>IF('[1]UMS_W_V'!X9&lt;&gt;0,'[1]UMS_W_V'!X9," ")</f>
        <v> </v>
      </c>
      <c r="L305" s="200" t="str">
        <f>IF('[1]UMS_W_V'!Y9&lt;&gt;0,'[1]UMS_W_V'!Y9," ")</f>
        <v> </v>
      </c>
      <c r="M305" s="200" t="str">
        <f>IF('[1]UMS_W_V'!Z9&lt;&gt;0,'[1]UMS_W_V'!Z9," ")</f>
        <v> </v>
      </c>
      <c r="N305" s="200">
        <f>(B305+C305+D305+E305)/4</f>
        <v>100.7123557242312</v>
      </c>
      <c r="O305" s="209">
        <f>100*(E305-D305)/D305</f>
        <v>-8.83702558895843</v>
      </c>
      <c r="P305" s="209">
        <f>100*(E305-E304)/E304</f>
        <v>14.377677425432468</v>
      </c>
      <c r="Q305" s="207">
        <f>(((B305+C305+D305+E305)/4)-((B304+C304+D304+E304)/4))/((B304+C304+D304+E304)/4)*100</f>
        <v>2.184526114492208</v>
      </c>
    </row>
    <row r="306" spans="1:16" ht="11.25" customHeight="1">
      <c r="A306" s="213"/>
      <c r="B306" s="200"/>
      <c r="C306" s="200"/>
      <c r="D306" s="200"/>
      <c r="E306" s="200"/>
      <c r="F306" s="200"/>
      <c r="G306" s="200"/>
      <c r="H306" s="200"/>
      <c r="I306" s="200"/>
      <c r="J306" s="200"/>
      <c r="K306" s="200"/>
      <c r="L306" s="200"/>
      <c r="M306" s="200"/>
      <c r="N306" s="220"/>
      <c r="O306" s="209"/>
      <c r="P306" s="209"/>
    </row>
    <row r="307" spans="1:16" ht="11.25" customHeight="1">
      <c r="A307" s="213"/>
      <c r="B307" s="200"/>
      <c r="C307" s="200"/>
      <c r="D307" s="200"/>
      <c r="E307" s="200"/>
      <c r="F307" s="200"/>
      <c r="G307" s="200"/>
      <c r="H307" s="200"/>
      <c r="I307" s="200"/>
      <c r="J307" s="200"/>
      <c r="K307" s="200"/>
      <c r="L307" s="200"/>
      <c r="M307" s="200"/>
      <c r="N307" s="220"/>
      <c r="O307" s="209"/>
      <c r="P307" s="209"/>
    </row>
    <row r="308" spans="1:16" ht="11.25" customHeight="1">
      <c r="A308" s="213"/>
      <c r="B308" s="200"/>
      <c r="C308" s="200"/>
      <c r="D308" s="200"/>
      <c r="E308" s="200"/>
      <c r="F308" s="200"/>
      <c r="G308" s="200"/>
      <c r="H308" s="200"/>
      <c r="I308" s="200"/>
      <c r="J308" s="200"/>
      <c r="K308" s="200"/>
      <c r="L308" s="200"/>
      <c r="M308" s="200"/>
      <c r="N308" s="220"/>
      <c r="O308" s="209"/>
      <c r="P308" s="209"/>
    </row>
    <row r="309" spans="1:17" ht="11.25" customHeight="1">
      <c r="A309" s="483" t="s">
        <v>116</v>
      </c>
      <c r="B309" s="483"/>
      <c r="C309" s="483"/>
      <c r="D309" s="483"/>
      <c r="E309" s="483"/>
      <c r="F309" s="483"/>
      <c r="G309" s="483"/>
      <c r="H309" s="483"/>
      <c r="I309" s="483"/>
      <c r="J309" s="483"/>
      <c r="K309" s="483"/>
      <c r="L309" s="483"/>
      <c r="M309" s="483"/>
      <c r="N309" s="483"/>
      <c r="O309" s="483"/>
      <c r="P309" s="483"/>
      <c r="Q309" s="483"/>
    </row>
    <row r="310" spans="1:16" ht="11.25" customHeight="1">
      <c r="A310" s="206"/>
      <c r="B310" s="206"/>
      <c r="C310" s="206"/>
      <c r="D310" s="206"/>
      <c r="E310" s="206"/>
      <c r="F310" s="206"/>
      <c r="G310" s="206"/>
      <c r="H310" s="206"/>
      <c r="I310" s="206"/>
      <c r="J310" s="206"/>
      <c r="K310" s="206"/>
      <c r="L310" s="206"/>
      <c r="M310" s="206"/>
      <c r="N310" s="197"/>
      <c r="O310" s="209"/>
      <c r="P310" s="209"/>
    </row>
    <row r="311" spans="1:16" ht="11.25" customHeight="1">
      <c r="A311" s="206"/>
      <c r="B311" s="200"/>
      <c r="C311" s="200"/>
      <c r="D311" s="200"/>
      <c r="E311" s="200"/>
      <c r="F311" s="200"/>
      <c r="G311" s="200"/>
      <c r="H311" s="200"/>
      <c r="I311" s="200"/>
      <c r="J311" s="200"/>
      <c r="K311" s="200"/>
      <c r="L311" s="200"/>
      <c r="M311" s="200"/>
      <c r="N311" s="200"/>
      <c r="O311" s="209"/>
      <c r="P311" s="209"/>
    </row>
    <row r="312" spans="1:16" ht="11.25" customHeight="1">
      <c r="A312" s="16" t="s">
        <v>105</v>
      </c>
      <c r="B312" s="200">
        <v>80.53576367285005</v>
      </c>
      <c r="C312" s="200">
        <v>88.80756488421241</v>
      </c>
      <c r="D312" s="200">
        <v>102.04307753814379</v>
      </c>
      <c r="E312" s="200">
        <v>93.123776935559</v>
      </c>
      <c r="F312" s="200">
        <v>105.69587020568156</v>
      </c>
      <c r="G312" s="200">
        <v>98.30389817660283</v>
      </c>
      <c r="H312" s="200">
        <v>96.74112038051574</v>
      </c>
      <c r="I312" s="200">
        <v>105.21693470095073</v>
      </c>
      <c r="J312" s="200">
        <v>107.02834651348643</v>
      </c>
      <c r="K312" s="200">
        <v>107.8342410143149</v>
      </c>
      <c r="L312" s="200">
        <v>115.25742709579553</v>
      </c>
      <c r="M312" s="200">
        <v>99.41197886154274</v>
      </c>
      <c r="N312" s="200"/>
      <c r="O312" s="209"/>
      <c r="P312" s="209"/>
    </row>
    <row r="313" spans="1:17" ht="11.25" customHeight="1">
      <c r="A313" s="17">
        <v>2001</v>
      </c>
      <c r="B313" s="200">
        <v>99.11866319386044</v>
      </c>
      <c r="C313" s="200">
        <v>105.80704868416184</v>
      </c>
      <c r="D313" s="200">
        <v>114.04362196552744</v>
      </c>
      <c r="E313" s="200">
        <v>110.08043360541329</v>
      </c>
      <c r="F313" s="200">
        <v>115.28308603471487</v>
      </c>
      <c r="G313" s="200">
        <v>107.9133629980192</v>
      </c>
      <c r="H313" s="200">
        <v>106.32495926558117</v>
      </c>
      <c r="I313" s="200">
        <v>119.44811252304113</v>
      </c>
      <c r="J313" s="200">
        <v>105.19414539115547</v>
      </c>
      <c r="K313" s="200">
        <v>116.16406759653668</v>
      </c>
      <c r="L313" s="200">
        <v>112.53714097099254</v>
      </c>
      <c r="M313" s="200">
        <v>99.06019922364978</v>
      </c>
      <c r="N313" s="200">
        <f>(B313+C313+D313+E313+F313+G313+H313+I313+J313+K313+L313+M313)/12</f>
        <v>109.24790345438782</v>
      </c>
      <c r="O313" s="209">
        <f>100*(E313-D313)/D313</f>
        <v>-3.4751512551154495</v>
      </c>
      <c r="P313" s="209">
        <f>100*(E313-E312)/E312</f>
        <v>18.20872952950371</v>
      </c>
      <c r="Q313" s="207">
        <f>(((B313+C313+D313+E313)/4)-((B312+C312+D312+E312)/4))/((B312+C312+D312+E312)/4)*100</f>
        <v>17.705838525984493</v>
      </c>
    </row>
    <row r="314" spans="1:17" ht="11.25" customHeight="1">
      <c r="A314" s="18">
        <v>2002</v>
      </c>
      <c r="B314" s="200">
        <v>103.57431957380776</v>
      </c>
      <c r="C314" s="200">
        <v>104.22856124181912</v>
      </c>
      <c r="D314" s="200">
        <v>110.62104675362559</v>
      </c>
      <c r="E314" s="200">
        <v>107.59542230018828</v>
      </c>
      <c r="F314" s="200">
        <v>105.83133089104666</v>
      </c>
      <c r="G314" s="200">
        <v>98.96717092483621</v>
      </c>
      <c r="H314" s="200">
        <v>103.88433549918446</v>
      </c>
      <c r="I314" s="200">
        <v>109.08156911734248</v>
      </c>
      <c r="J314" s="200">
        <v>105.79335705530231</v>
      </c>
      <c r="K314" s="200">
        <v>107.98196464101115</v>
      </c>
      <c r="L314" s="200">
        <v>107.04908395062802</v>
      </c>
      <c r="M314" s="200">
        <v>99.84711899438443</v>
      </c>
      <c r="N314" s="200">
        <f>(B314+C314+D314+E314+F314+G314+H314+I314+J314+K314+L314+M314)/12</f>
        <v>105.37127341193137</v>
      </c>
      <c r="O314" s="209">
        <f>100*(E314-D314)/D314</f>
        <v>-2.7351254957620914</v>
      </c>
      <c r="P314" s="209">
        <f>100*(E314-E313)/E313</f>
        <v>-2.2574505058116094</v>
      </c>
      <c r="Q314" s="207">
        <f>(((B314+C314+D314+E314)/4)-((B313+C313+D313+E313)/4))/((B313+C313+D313+E313)/4)*100</f>
        <v>-0.7063091066429324</v>
      </c>
    </row>
    <row r="315" spans="1:17" ht="11.25" customHeight="1">
      <c r="A315" s="18">
        <v>2003</v>
      </c>
      <c r="B315" s="200">
        <v>95.3</v>
      </c>
      <c r="C315" s="200">
        <v>96.1</v>
      </c>
      <c r="D315" s="200">
        <v>100</v>
      </c>
      <c r="E315" s="200">
        <v>105.90072091952581</v>
      </c>
      <c r="F315" s="200">
        <v>99.1</v>
      </c>
      <c r="G315" s="200">
        <v>99.7</v>
      </c>
      <c r="H315" s="200">
        <v>105.6</v>
      </c>
      <c r="I315" s="200">
        <v>98.5</v>
      </c>
      <c r="J315" s="200">
        <v>113.3</v>
      </c>
      <c r="K315" s="200">
        <v>113.3</v>
      </c>
      <c r="L315" s="200">
        <v>110.6</v>
      </c>
      <c r="M315" s="200">
        <v>109.8</v>
      </c>
      <c r="N315" s="200">
        <f>(B315+C315+D315+E315+F315+G315+H315+I315+J315+K315+L315+M315)/12</f>
        <v>103.93339340996049</v>
      </c>
      <c r="O315" s="209">
        <f>100*(E315-D315)/D315</f>
        <v>5.90072091952581</v>
      </c>
      <c r="P315" s="209">
        <f>100*(E315-E314)/E314</f>
        <v>-1.575068292342675</v>
      </c>
      <c r="Q315" s="207">
        <f>(((B315+C315+D315+E315)/4)-((B314+C314+D314+E314)/4))/((B314+C314+D314+E314)/4)*100</f>
        <v>-6.741155996486096</v>
      </c>
    </row>
    <row r="316" spans="1:17" ht="11.25" customHeight="1">
      <c r="A316" s="18">
        <v>2004</v>
      </c>
      <c r="B316" s="200">
        <f>IF('[1]UMS_W_V'!AB10&lt;&gt;0,'[1]UMS_W_V'!AB10," ")</f>
        <v>94.6</v>
      </c>
      <c r="C316" s="200">
        <f>IF('[1]UMS_W_V'!AC10&lt;&gt;0,'[1]UMS_W_V'!AC10," ")</f>
        <v>100.79390263632362</v>
      </c>
      <c r="D316" s="200">
        <f>IF('[1]UMS_W_V'!AD10&lt;&gt;0,'[1]UMS_W_V'!AD10," ")</f>
        <v>114.59834111937582</v>
      </c>
      <c r="E316" s="200">
        <f>IF('[1]UMS_W_V'!AE10&lt;&gt;0,'[1]UMS_W_V'!AE10," ")</f>
        <v>104.47773951507536</v>
      </c>
      <c r="F316" s="200" t="str">
        <f>IF('[1]UMS_W_V'!AF10&lt;&gt;0,'[1]UMS_W_V'!AF10," ")</f>
        <v> </v>
      </c>
      <c r="G316" s="200" t="str">
        <f>IF('[1]UMS_W_V'!AG10&lt;&gt;0,'[1]UMS_W_V'!AG10," ")</f>
        <v> </v>
      </c>
      <c r="H316" s="200" t="str">
        <f>IF('[1]UMS_W_V'!AH10&lt;&gt;0,'[1]UMS_W_V'!AH10," ")</f>
        <v> </v>
      </c>
      <c r="I316" s="200" t="str">
        <f>IF('[1]UMS_W_V'!AI10&lt;&gt;0,'[1]UMS_W_V'!AI10," ")</f>
        <v> </v>
      </c>
      <c r="J316" s="200" t="str">
        <f>IF('[1]UMS_W_V'!AJ10&lt;&gt;0,'[1]UMS_W_V'!AJ10," ")</f>
        <v> </v>
      </c>
      <c r="K316" s="200" t="str">
        <f>IF('[1]UMS_W_V'!AK10&lt;&gt;0,'[1]UMS_W_V'!AK10," ")</f>
        <v> </v>
      </c>
      <c r="L316" s="200" t="str">
        <f>IF('[1]UMS_W_V'!AL10&lt;&gt;0,'[1]UMS_W_V'!AL10," ")</f>
        <v> </v>
      </c>
      <c r="M316" s="200" t="str">
        <f>IF('[1]UMS_W_V'!AM10&lt;&gt;0,'[1]UMS_W_V'!AM10," ")</f>
        <v> </v>
      </c>
      <c r="N316" s="200">
        <f>(B316+C316+D316+E316)/4</f>
        <v>103.6174958176937</v>
      </c>
      <c r="O316" s="209">
        <f>100*(E316-D316)/D316</f>
        <v>-8.831368329981272</v>
      </c>
      <c r="P316" s="209">
        <f>100*(E316-E315)/E315</f>
        <v>-1.3436937842300245</v>
      </c>
      <c r="Q316" s="207">
        <f>(((B316+C316+D316+E316)/4)-((B315+C315+D315+E315)/4))/((B315+C315+D315+E315)/4)*100</f>
        <v>4.321477774193778</v>
      </c>
    </row>
    <row r="317" spans="1:16" ht="11.25" customHeight="1">
      <c r="A317" s="19"/>
      <c r="B317" s="200"/>
      <c r="C317" s="200"/>
      <c r="D317" s="200"/>
      <c r="E317" s="200"/>
      <c r="F317" s="200"/>
      <c r="G317" s="200"/>
      <c r="H317" s="200"/>
      <c r="I317" s="200"/>
      <c r="J317" s="200"/>
      <c r="K317" s="200"/>
      <c r="L317" s="200"/>
      <c r="M317" s="200"/>
      <c r="N317" s="200"/>
      <c r="O317" s="209"/>
      <c r="P317" s="209"/>
    </row>
    <row r="318" spans="1:16" ht="11.25" customHeight="1">
      <c r="A318" s="20" t="s">
        <v>106</v>
      </c>
      <c r="B318" s="200">
        <v>79.55511140547583</v>
      </c>
      <c r="C318" s="200">
        <v>88.07956813187235</v>
      </c>
      <c r="D318" s="200">
        <v>103.59295312654153</v>
      </c>
      <c r="E318" s="200">
        <v>94.7732765835567</v>
      </c>
      <c r="F318" s="200">
        <v>105.62821662627022</v>
      </c>
      <c r="G318" s="200">
        <v>98.4327423319594</v>
      </c>
      <c r="H318" s="200">
        <v>95.76126656444436</v>
      </c>
      <c r="I318" s="200">
        <v>105.30146267937177</v>
      </c>
      <c r="J318" s="200">
        <v>106.27580490241495</v>
      </c>
      <c r="K318" s="200">
        <v>107.30662910911421</v>
      </c>
      <c r="L318" s="200">
        <v>115.08971594317636</v>
      </c>
      <c r="M318" s="200">
        <v>100.2032526098513</v>
      </c>
      <c r="N318" s="200"/>
      <c r="O318" s="209"/>
      <c r="P318" s="209"/>
    </row>
    <row r="319" spans="1:17" ht="11.25" customHeight="1">
      <c r="A319" s="17">
        <v>2001</v>
      </c>
      <c r="B319" s="200">
        <v>97.78921865210017</v>
      </c>
      <c r="C319" s="200">
        <v>105.8159887511049</v>
      </c>
      <c r="D319" s="200">
        <v>114.59333357264182</v>
      </c>
      <c r="E319" s="200">
        <v>110.16719165010443</v>
      </c>
      <c r="F319" s="200">
        <v>116.05379037989296</v>
      </c>
      <c r="G319" s="200">
        <v>108.20821986704846</v>
      </c>
      <c r="H319" s="200">
        <v>106.47868210058868</v>
      </c>
      <c r="I319" s="200">
        <v>119.4656528713727</v>
      </c>
      <c r="J319" s="200">
        <v>105.42183827781867</v>
      </c>
      <c r="K319" s="200">
        <v>117.28124509014093</v>
      </c>
      <c r="L319" s="200">
        <v>112.30206990290297</v>
      </c>
      <c r="M319" s="200">
        <v>99.90503520414028</v>
      </c>
      <c r="N319" s="200">
        <f>(B319+C319+D319+E319+F319+G319+H319+I319+J319+K319+L319+M319)/12</f>
        <v>109.45685552665473</v>
      </c>
      <c r="O319" s="209">
        <f>100*(E319-D319)/D319</f>
        <v>-3.862477671732643</v>
      </c>
      <c r="P319" s="209">
        <f>100*(E319-E318)/E318</f>
        <v>16.242885781178742</v>
      </c>
      <c r="Q319" s="207">
        <f>(((B319+C319+D319+E319)/4)-((B318+C318+D318+E318)/4))/((B318+C318+D318+E318)/4)*100</f>
        <v>17.039526898098813</v>
      </c>
    </row>
    <row r="320" spans="1:17" ht="11.25" customHeight="1">
      <c r="A320" s="18">
        <v>2002</v>
      </c>
      <c r="B320" s="200">
        <v>103.75219923207703</v>
      </c>
      <c r="C320" s="200">
        <v>104.64426420896228</v>
      </c>
      <c r="D320" s="200">
        <v>110.30041841872603</v>
      </c>
      <c r="E320" s="200">
        <v>107.22857799855525</v>
      </c>
      <c r="F320" s="200">
        <v>106.15605640887533</v>
      </c>
      <c r="G320" s="200">
        <v>96.91957329146504</v>
      </c>
      <c r="H320" s="200">
        <v>103.17097947412111</v>
      </c>
      <c r="I320" s="200">
        <v>109.95660641683406</v>
      </c>
      <c r="J320" s="200">
        <v>106.62130146400509</v>
      </c>
      <c r="K320" s="200">
        <v>108.7626920785549</v>
      </c>
      <c r="L320" s="200">
        <v>107.33255363154626</v>
      </c>
      <c r="M320" s="200">
        <v>101.44844672054647</v>
      </c>
      <c r="N320" s="200">
        <f>(B320+C320+D320+E320+F320+G320+H320+I320+J320+K320+L320+M320)/12</f>
        <v>105.52447244535574</v>
      </c>
      <c r="O320" s="209">
        <f>100*(E320-D320)/D320</f>
        <v>-2.7849762169617094</v>
      </c>
      <c r="P320" s="209">
        <f>100*(E320-E319)/E319</f>
        <v>-2.667412691141601</v>
      </c>
      <c r="Q320" s="207">
        <f>(((B320+C320+D320+E320)/4)-((B319+C319+D319+E319)/4))/((B319+C319+D319+E319)/4)*100</f>
        <v>-0.5696703965257627</v>
      </c>
    </row>
    <row r="321" spans="1:17" ht="11.25" customHeight="1">
      <c r="A321" s="18">
        <v>2003</v>
      </c>
      <c r="B321" s="200">
        <v>95</v>
      </c>
      <c r="C321" s="200">
        <v>94.8</v>
      </c>
      <c r="D321" s="200">
        <v>99.9</v>
      </c>
      <c r="E321" s="200">
        <v>106.2059528624583</v>
      </c>
      <c r="F321" s="200">
        <v>99.1</v>
      </c>
      <c r="G321" s="200">
        <v>100.3</v>
      </c>
      <c r="H321" s="200">
        <v>106</v>
      </c>
      <c r="I321" s="200">
        <v>98.9</v>
      </c>
      <c r="J321" s="200">
        <v>113.5</v>
      </c>
      <c r="K321" s="200">
        <v>113.9</v>
      </c>
      <c r="L321" s="200">
        <v>111.7</v>
      </c>
      <c r="M321" s="200">
        <v>110.5</v>
      </c>
      <c r="N321" s="200">
        <f>(B321+C321+D321+E321+F321+G321+H321+I321+J321+K321+L321+M321)/12</f>
        <v>104.15049607187153</v>
      </c>
      <c r="O321" s="209">
        <f>100*(E321-D321)/D321</f>
        <v>6.312265127585883</v>
      </c>
      <c r="P321" s="209">
        <f>100*(E321-E320)/E320</f>
        <v>-0.9536871188487894</v>
      </c>
      <c r="Q321" s="207">
        <f>(((B321+C321+D321+E321)/4)-((B320+C320+D320+E320)/4))/((B320+C320+D320+E320)/4)*100</f>
        <v>-7.0480658765615685</v>
      </c>
    </row>
    <row r="322" spans="1:17" ht="11.25" customHeight="1">
      <c r="A322" s="18">
        <v>2004</v>
      </c>
      <c r="B322" s="200">
        <f>IF('[1]UMS_W_V'!B10&lt;&gt;0,'[1]UMS_W_V'!B10," ")</f>
        <v>94.9</v>
      </c>
      <c r="C322" s="200">
        <f>IF('[1]UMS_W_V'!C10&lt;&gt;0,'[1]UMS_W_V'!C10," ")</f>
        <v>101.16117627034038</v>
      </c>
      <c r="D322" s="200">
        <f>IF('[1]UMS_W_V'!D10&lt;&gt;0,'[1]UMS_W_V'!D10," ")</f>
        <v>114.90926830767589</v>
      </c>
      <c r="E322" s="200">
        <f>IF('[1]UMS_W_V'!E10&lt;&gt;0,'[1]UMS_W_V'!E10," ")</f>
        <v>104.89905532119361</v>
      </c>
      <c r="F322" s="200" t="str">
        <f>IF('[1]UMS_W_V'!F10&lt;&gt;0,'[1]UMS_W_V'!F10," ")</f>
        <v> </v>
      </c>
      <c r="G322" s="200" t="str">
        <f>IF('[1]UMS_W_V'!G10&lt;&gt;0,'[1]UMS_W_V'!G10," ")</f>
        <v> </v>
      </c>
      <c r="H322" s="200" t="str">
        <f>IF('[1]UMS_W_V'!H10&lt;&gt;0,'[1]UMS_W_V'!H10," ")</f>
        <v> </v>
      </c>
      <c r="I322" s="200" t="str">
        <f>IF('[1]UMS_W_V'!I10&lt;&gt;0,'[1]UMS_W_V'!I10," ")</f>
        <v> </v>
      </c>
      <c r="J322" s="200" t="str">
        <f>IF('[1]UMS_W_V'!J10&lt;&gt;0,'[1]UMS_W_V'!J10," ")</f>
        <v> </v>
      </c>
      <c r="K322" s="200" t="str">
        <f>IF('[1]UMS_W_V'!K10&lt;&gt;0,'[1]UMS_W_V'!K10," ")</f>
        <v> </v>
      </c>
      <c r="L322" s="200" t="str">
        <f>IF('[1]UMS_W_V'!L10&lt;&gt;0,'[1]UMS_W_V'!L10," ")</f>
        <v> </v>
      </c>
      <c r="M322" s="200" t="str">
        <f>IF('[1]UMS_W_V'!M10&lt;&gt;0,'[1]UMS_W_V'!M10," ")</f>
        <v> </v>
      </c>
      <c r="N322" s="200">
        <f>(B322+C322+D322+E322)/4</f>
        <v>103.96737497480247</v>
      </c>
      <c r="O322" s="209">
        <f>100*(E322-D322)/D322</f>
        <v>-8.711406080560339</v>
      </c>
      <c r="P322" s="209">
        <f>100*(E322-E321)/E321</f>
        <v>-1.2305313459756657</v>
      </c>
      <c r="Q322" s="207">
        <f>(((B322+C322+D322+E322)/4)-((B321+C321+D321+E321)/4))/((B321+C321+D321+E321)/4)*100</f>
        <v>5.042497313418039</v>
      </c>
    </row>
    <row r="323" spans="1:16" ht="11.25" customHeight="1">
      <c r="A323" s="19"/>
      <c r="B323" s="200"/>
      <c r="C323" s="200"/>
      <c r="D323" s="200"/>
      <c r="E323" s="200"/>
      <c r="F323" s="200"/>
      <c r="G323" s="200"/>
      <c r="H323" s="200"/>
      <c r="I323" s="200"/>
      <c r="J323" s="200"/>
      <c r="K323" s="200"/>
      <c r="L323" s="200"/>
      <c r="M323" s="200"/>
      <c r="N323" s="200"/>
      <c r="O323" s="209"/>
      <c r="P323" s="209"/>
    </row>
    <row r="324" spans="1:16" ht="11.25" customHeight="1">
      <c r="A324" s="20" t="s">
        <v>107</v>
      </c>
      <c r="B324" s="200">
        <v>89.89835830410684</v>
      </c>
      <c r="C324" s="200">
        <v>95.75797811460308</v>
      </c>
      <c r="D324" s="200">
        <v>87.24592947828378</v>
      </c>
      <c r="E324" s="200">
        <v>77.37548674631847</v>
      </c>
      <c r="F324" s="200">
        <v>106.34178016777433</v>
      </c>
      <c r="G324" s="200">
        <v>97.07378266542031</v>
      </c>
      <c r="H324" s="200">
        <v>106.09609195175145</v>
      </c>
      <c r="I324" s="200">
        <v>104.40991962508252</v>
      </c>
      <c r="J324" s="200">
        <v>114.21309720986508</v>
      </c>
      <c r="K324" s="200">
        <v>112.87151729903148</v>
      </c>
      <c r="L324" s="200">
        <v>116.85861807777135</v>
      </c>
      <c r="M324" s="200">
        <v>91.8574403713254</v>
      </c>
      <c r="N324" s="200"/>
      <c r="O324" s="209"/>
      <c r="P324" s="209"/>
    </row>
    <row r="325" spans="1:17" ht="11.25" customHeight="1">
      <c r="A325" s="17">
        <v>2001</v>
      </c>
      <c r="B325" s="200">
        <v>111.81128701209306</v>
      </c>
      <c r="C325" s="200">
        <v>105.72169509431049</v>
      </c>
      <c r="D325" s="200">
        <v>108.79535296549578</v>
      </c>
      <c r="E325" s="200">
        <v>109.25212738925222</v>
      </c>
      <c r="F325" s="200">
        <v>107.9249300889497</v>
      </c>
      <c r="G325" s="200">
        <v>105.09827207136647</v>
      </c>
      <c r="H325" s="200">
        <v>104.85731920332154</v>
      </c>
      <c r="I325" s="200">
        <v>119.2806493548882</v>
      </c>
      <c r="J325" s="200">
        <v>103.02029005760032</v>
      </c>
      <c r="K325" s="200">
        <v>105.49802389216387</v>
      </c>
      <c r="L325" s="200">
        <v>114.78143818083252</v>
      </c>
      <c r="M325" s="200">
        <v>90.99428531223703</v>
      </c>
      <c r="N325" s="200">
        <f>(B325+C325+D325+E325+F325+G325+H325+I325+J325+K325+L325+M325)/12</f>
        <v>107.25297255187593</v>
      </c>
      <c r="O325" s="209">
        <f>100*(E325-D325)/D325</f>
        <v>0.41984736600037287</v>
      </c>
      <c r="P325" s="209">
        <f>100*(E325-E324)/E324</f>
        <v>41.197337791804514</v>
      </c>
      <c r="Q325" s="207">
        <f>(((B325+C325+D325+E325)/4)-((B324+C324+D324+E324)/4))/((B324+C324+D324+E324)/4)*100</f>
        <v>24.352876873885606</v>
      </c>
    </row>
    <row r="326" spans="1:17" ht="11.25" customHeight="1">
      <c r="A326" s="18">
        <v>2002</v>
      </c>
      <c r="B326" s="200">
        <v>101.87604674646995</v>
      </c>
      <c r="C326" s="200">
        <v>100.25971473307484</v>
      </c>
      <c r="D326" s="200">
        <v>113.68218600923339</v>
      </c>
      <c r="E326" s="200">
        <v>111.09779987686667</v>
      </c>
      <c r="F326" s="200">
        <v>102.73107461059148</v>
      </c>
      <c r="G326" s="200">
        <v>118.51622743204098</v>
      </c>
      <c r="H326" s="200">
        <v>110.69496912127832</v>
      </c>
      <c r="I326" s="200">
        <v>100.72731374905905</v>
      </c>
      <c r="J326" s="200">
        <v>97.88871227686116</v>
      </c>
      <c r="K326" s="200">
        <v>100.52811508824587</v>
      </c>
      <c r="L326" s="200">
        <v>104.34271007821675</v>
      </c>
      <c r="M326" s="200">
        <v>84.5587412456441</v>
      </c>
      <c r="N326" s="200">
        <f>(B326+C326+D326+E326+F326+G326+H326+I326+J326+K326+L326+M326)/12</f>
        <v>103.90863424729854</v>
      </c>
      <c r="O326" s="209">
        <f>100*(E326-D326)/D326</f>
        <v>-2.2733431007007643</v>
      </c>
      <c r="P326" s="209">
        <f>100*(E326-E325)/E325</f>
        <v>1.6893698381163242</v>
      </c>
      <c r="Q326" s="207">
        <f>(((B326+C326+D326+E326)/4)-((B325+C325+D325+E325)/4))/((B325+C325+D325+E325)/4)*100</f>
        <v>-1.9892341007557262</v>
      </c>
    </row>
    <row r="327" spans="1:17" ht="11.25" customHeight="1">
      <c r="A327" s="18">
        <v>2003</v>
      </c>
      <c r="B327" s="200">
        <v>98.4</v>
      </c>
      <c r="C327" s="200">
        <v>108.5</v>
      </c>
      <c r="D327" s="200">
        <v>101.2</v>
      </c>
      <c r="E327" s="200">
        <v>102.98657590938345</v>
      </c>
      <c r="F327" s="200">
        <v>98.8</v>
      </c>
      <c r="G327" s="200">
        <v>94.2</v>
      </c>
      <c r="H327" s="200">
        <v>102.1</v>
      </c>
      <c r="I327" s="200">
        <v>94.4</v>
      </c>
      <c r="J327" s="200">
        <v>111.6</v>
      </c>
      <c r="K327" s="200">
        <v>107.4</v>
      </c>
      <c r="L327" s="200">
        <v>100.6</v>
      </c>
      <c r="M327" s="200">
        <v>103.4</v>
      </c>
      <c r="N327" s="200">
        <f>(B327+C327+D327+E327+F327+G327+H327+I327+J327+K327+L327+M327)/12</f>
        <v>101.96554799244863</v>
      </c>
      <c r="O327" s="209">
        <f>100*(E327-D327)/D327</f>
        <v>1.7653912148057749</v>
      </c>
      <c r="P327" s="209">
        <f>100*(E327-E326)/E326</f>
        <v>-7.300976235778892</v>
      </c>
      <c r="Q327" s="207">
        <f>(((B327+C327+D327+E327)/4)-((B326+C326+D326+E326)/4))/((B326+C326+D326+E326)/4)*100</f>
        <v>-3.7077975113211354</v>
      </c>
    </row>
    <row r="328" spans="1:17" ht="12.75">
      <c r="A328" s="18">
        <v>2004</v>
      </c>
      <c r="B328" s="200">
        <f>IF('[1]UMS_W_V'!O10&lt;&gt;0,'[1]UMS_W_V'!O10," ")</f>
        <v>91.9</v>
      </c>
      <c r="C328" s="200">
        <f>IF('[1]UMS_W_V'!P10&lt;&gt;0,'[1]UMS_W_V'!P10," ")</f>
        <v>97.28742615131672</v>
      </c>
      <c r="D328" s="200">
        <f>IF('[1]UMS_W_V'!Q10&lt;&gt;0,'[1]UMS_W_V'!Q10," ")</f>
        <v>111.62982181899892</v>
      </c>
      <c r="E328" s="200">
        <f>IF('[1]UMS_W_V'!R10&lt;&gt;0,'[1]UMS_W_V'!R10," ")</f>
        <v>100.45530547322312</v>
      </c>
      <c r="F328" s="200" t="str">
        <f>IF('[1]UMS_W_V'!S10&lt;&gt;0,'[1]UMS_W_V'!S10," ")</f>
        <v> </v>
      </c>
      <c r="G328" s="200" t="str">
        <f>IF('[1]UMS_W_V'!T10&lt;&gt;0,'[1]UMS_W_V'!T10," ")</f>
        <v> </v>
      </c>
      <c r="H328" s="200" t="str">
        <f>IF('[1]UMS_W_V'!U10&lt;&gt;0,'[1]UMS_W_V'!U10," ")</f>
        <v> </v>
      </c>
      <c r="I328" s="200" t="str">
        <f>IF('[1]UMS_W_V'!V10&lt;&gt;0,'[1]UMS_W_V'!V10," ")</f>
        <v> </v>
      </c>
      <c r="J328" s="200" t="str">
        <f>IF('[1]UMS_W_V'!W10&lt;&gt;0,'[1]UMS_W_V'!W10," ")</f>
        <v> </v>
      </c>
      <c r="K328" s="200" t="str">
        <f>IF('[1]UMS_W_V'!X10&lt;&gt;0,'[1]UMS_W_V'!X10," ")</f>
        <v> </v>
      </c>
      <c r="L328" s="200" t="str">
        <f>IF('[1]UMS_W_V'!Y10&lt;&gt;0,'[1]UMS_W_V'!Y10," ")</f>
        <v> </v>
      </c>
      <c r="M328" s="200" t="str">
        <f>IF('[1]UMS_W_V'!Z10&lt;&gt;0,'[1]UMS_W_V'!Z10," ")</f>
        <v> </v>
      </c>
      <c r="N328" s="200">
        <f>(B328+C328+D328+E328)/4</f>
        <v>100.31813836088469</v>
      </c>
      <c r="O328" s="209">
        <f>100*(E328-D328)/D328</f>
        <v>-10.010332511230386</v>
      </c>
      <c r="P328" s="209">
        <f>100*(E328-E327)/E327</f>
        <v>-2.457864448651598</v>
      </c>
      <c r="Q328" s="207">
        <f>(((B328+C328+D328+E328)/4)-((B327+C327+D327+E327)/4))/((B327+C327+D327+E327)/4)*100</f>
        <v>-2.3873371306602844</v>
      </c>
    </row>
  </sheetData>
  <mergeCells count="39">
    <mergeCell ref="A286:Q286"/>
    <mergeCell ref="A275:Q275"/>
    <mergeCell ref="O146:Q146"/>
    <mergeCell ref="O211:Q211"/>
    <mergeCell ref="O213:Q213"/>
    <mergeCell ref="A207:Q207"/>
    <mergeCell ref="A208:Q208"/>
    <mergeCell ref="A219:Q219"/>
    <mergeCell ref="A242:Q242"/>
    <mergeCell ref="A152:Q152"/>
    <mergeCell ref="A309:Q309"/>
    <mergeCell ref="A72:Q72"/>
    <mergeCell ref="A73:Q73"/>
    <mergeCell ref="A84:Q84"/>
    <mergeCell ref="A107:Q107"/>
    <mergeCell ref="O76:Q76"/>
    <mergeCell ref="O78:Q78"/>
    <mergeCell ref="A274:Q274"/>
    <mergeCell ref="O278:Q278"/>
    <mergeCell ref="O280:Q280"/>
    <mergeCell ref="A16:Q16"/>
    <mergeCell ref="A39:Q39"/>
    <mergeCell ref="A204:Q204"/>
    <mergeCell ref="A206:Q206"/>
    <mergeCell ref="A137:Q137"/>
    <mergeCell ref="A139:Q139"/>
    <mergeCell ref="A140:Q140"/>
    <mergeCell ref="A141:Q141"/>
    <mergeCell ref="A175:Q175"/>
    <mergeCell ref="O144:Q144"/>
    <mergeCell ref="A271:Q271"/>
    <mergeCell ref="A273:Q273"/>
    <mergeCell ref="A69:Q69"/>
    <mergeCell ref="A71:Q71"/>
    <mergeCell ref="O10:Q10"/>
    <mergeCell ref="A1:Q1"/>
    <mergeCell ref="A4:Q4"/>
    <mergeCell ref="A3:Q3"/>
    <mergeCell ref="O8:Q8"/>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3" max="255" man="1"/>
    <brk id="270" max="255" man="1"/>
  </rowBreaks>
  <drawing r:id="rId1"/>
</worksheet>
</file>

<file path=xl/worksheets/sheet14.xml><?xml version="1.0" encoding="utf-8"?>
<worksheet xmlns="http://schemas.openxmlformats.org/spreadsheetml/2006/main" xmlns:r="http://schemas.openxmlformats.org/officeDocument/2006/relationships">
  <dimension ref="A1:J153"/>
  <sheetViews>
    <sheetView workbookViewId="0" topLeftCell="A1">
      <selection activeCell="B61" sqref="B61"/>
    </sheetView>
  </sheetViews>
  <sheetFormatPr defaultColWidth="11.421875" defaultRowHeight="12.75"/>
  <cols>
    <col min="1" max="1" width="1.1484375" style="360" customWidth="1"/>
    <col min="2" max="2" width="11.140625" style="360" customWidth="1"/>
    <col min="3" max="3" width="25.140625" style="360" customWidth="1"/>
    <col min="4" max="4" width="8.421875" style="360" customWidth="1"/>
    <col min="5" max="6" width="8.8515625" style="360" customWidth="1"/>
    <col min="7" max="7" width="7.8515625" style="360" customWidth="1"/>
    <col min="8" max="8" width="6.7109375" style="360" customWidth="1"/>
    <col min="9" max="9" width="6.57421875" style="360" customWidth="1"/>
    <col min="10" max="10" width="7.00390625" style="360" customWidth="1"/>
    <col min="11" max="11" width="7.140625" style="360" customWidth="1"/>
    <col min="12" max="12" width="8.00390625" style="360" customWidth="1"/>
    <col min="13" max="13" width="6.140625" style="360" customWidth="1"/>
    <col min="14" max="14" width="5.7109375" style="360" customWidth="1"/>
    <col min="15" max="15" width="6.8515625" style="360" customWidth="1"/>
    <col min="16" max="16384" width="11.421875" style="360" customWidth="1"/>
  </cols>
  <sheetData>
    <row r="1" spans="1:10" s="350" customFormat="1" ht="12.75" customHeight="1">
      <c r="A1" s="347" t="s">
        <v>190</v>
      </c>
      <c r="B1" s="348"/>
      <c r="C1" s="348"/>
      <c r="D1" s="348"/>
      <c r="E1" s="348"/>
      <c r="F1" s="348"/>
      <c r="G1" s="349"/>
      <c r="H1" s="348"/>
      <c r="I1" s="348"/>
      <c r="J1" s="348"/>
    </row>
    <row r="2" spans="1:10" s="350" customFormat="1" ht="12.75" customHeight="1">
      <c r="A2" s="351"/>
      <c r="B2" s="348"/>
      <c r="C2" s="348"/>
      <c r="D2" s="348"/>
      <c r="E2" s="348"/>
      <c r="F2" s="348"/>
      <c r="G2" s="349"/>
      <c r="H2" s="348"/>
      <c r="I2" s="348"/>
      <c r="J2" s="348"/>
    </row>
    <row r="3" spans="1:10" s="350" customFormat="1" ht="15.75" customHeight="1">
      <c r="A3" s="543" t="s">
        <v>191</v>
      </c>
      <c r="B3" s="543"/>
      <c r="C3" s="543"/>
      <c r="D3" s="543"/>
      <c r="E3" s="543"/>
      <c r="F3" s="543"/>
      <c r="G3" s="543"/>
      <c r="H3" s="543"/>
      <c r="I3" s="543"/>
      <c r="J3" s="543"/>
    </row>
    <row r="4" spans="1:10" s="350" customFormat="1" ht="13.5" customHeight="1">
      <c r="A4" s="352" t="s">
        <v>192</v>
      </c>
      <c r="B4" s="353"/>
      <c r="C4" s="353"/>
      <c r="D4" s="348"/>
      <c r="E4" s="348"/>
      <c r="F4" s="348"/>
      <c r="G4" s="349"/>
      <c r="H4" s="348"/>
      <c r="I4" s="348"/>
      <c r="J4" s="353"/>
    </row>
    <row r="5" spans="1:10" s="350" customFormat="1" ht="13.5" customHeight="1">
      <c r="A5" s="352" t="s">
        <v>84</v>
      </c>
      <c r="B5" s="353"/>
      <c r="C5" s="353"/>
      <c r="D5" s="348"/>
      <c r="E5" s="348"/>
      <c r="F5" s="348"/>
      <c r="G5" s="349"/>
      <c r="H5" s="348"/>
      <c r="I5" s="348"/>
      <c r="J5" s="353"/>
    </row>
    <row r="6" spans="4:10" s="350" customFormat="1" ht="12.75" customHeight="1">
      <c r="D6" s="354"/>
      <c r="E6" s="354"/>
      <c r="F6" s="354"/>
      <c r="G6" s="355"/>
      <c r="H6" s="356"/>
      <c r="I6" s="356"/>
      <c r="J6" s="356"/>
    </row>
    <row r="7" spans="4:10" s="350" customFormat="1" ht="12.75" customHeight="1">
      <c r="D7" s="354"/>
      <c r="E7" s="354"/>
      <c r="F7" s="354"/>
      <c r="G7" s="355"/>
      <c r="H7" s="356"/>
      <c r="I7" s="356"/>
      <c r="J7" s="356"/>
    </row>
    <row r="8" spans="1:10" ht="11.25" customHeight="1">
      <c r="A8" s="357"/>
      <c r="B8" s="357"/>
      <c r="C8" s="358"/>
      <c r="D8" s="550" t="s">
        <v>242</v>
      </c>
      <c r="E8" s="553" t="s">
        <v>147</v>
      </c>
      <c r="F8" s="554"/>
      <c r="G8" s="547" t="s">
        <v>148</v>
      </c>
      <c r="H8" s="359" t="s">
        <v>85</v>
      </c>
      <c r="I8" s="359"/>
      <c r="J8" s="359"/>
    </row>
    <row r="9" spans="3:10" ht="11.25" customHeight="1">
      <c r="C9" s="361"/>
      <c r="D9" s="551"/>
      <c r="E9" s="555"/>
      <c r="F9" s="556"/>
      <c r="G9" s="548"/>
      <c r="H9" s="362" t="s">
        <v>90</v>
      </c>
      <c r="I9" s="363"/>
      <c r="J9" s="364" t="s">
        <v>199</v>
      </c>
    </row>
    <row r="10" spans="1:10" ht="11.25" customHeight="1">
      <c r="A10" s="365" t="s">
        <v>149</v>
      </c>
      <c r="B10" s="365"/>
      <c r="C10" s="366"/>
      <c r="D10" s="551"/>
      <c r="E10" s="544" t="s">
        <v>251</v>
      </c>
      <c r="F10" s="544" t="s">
        <v>246</v>
      </c>
      <c r="G10" s="548"/>
      <c r="H10" s="367" t="s">
        <v>100</v>
      </c>
      <c r="I10" s="367"/>
      <c r="J10" s="367"/>
    </row>
    <row r="11" spans="3:10" ht="11.25" customHeight="1">
      <c r="C11" s="361"/>
      <c r="D11" s="551"/>
      <c r="E11" s="545"/>
      <c r="F11" s="545" t="s">
        <v>50</v>
      </c>
      <c r="G11" s="548"/>
      <c r="H11" s="368" t="s">
        <v>101</v>
      </c>
      <c r="I11" s="369" t="s">
        <v>102</v>
      </c>
      <c r="J11" s="370" t="s">
        <v>102</v>
      </c>
    </row>
    <row r="12" spans="1:10" ht="10.5" customHeight="1">
      <c r="A12" s="371"/>
      <c r="B12" s="371"/>
      <c r="C12" s="372"/>
      <c r="D12" s="552"/>
      <c r="E12" s="546"/>
      <c r="F12" s="546" t="s">
        <v>50</v>
      </c>
      <c r="G12" s="549"/>
      <c r="H12" s="373" t="s">
        <v>103</v>
      </c>
      <c r="I12" s="374" t="s">
        <v>104</v>
      </c>
      <c r="J12" s="375" t="s">
        <v>143</v>
      </c>
    </row>
    <row r="13" spans="1:10" ht="10.5" customHeight="1">
      <c r="A13" s="376"/>
      <c r="B13" s="376"/>
      <c r="C13" s="361"/>
      <c r="D13" s="377"/>
      <c r="E13" s="378"/>
      <c r="F13" s="378"/>
      <c r="G13" s="379"/>
      <c r="H13" s="380"/>
      <c r="I13" s="369"/>
      <c r="J13" s="369"/>
    </row>
    <row r="14" spans="1:10" ht="10.5" customHeight="1">
      <c r="A14" s="376"/>
      <c r="B14" s="376"/>
      <c r="C14" s="361"/>
      <c r="D14" s="377"/>
      <c r="E14" s="378"/>
      <c r="F14" s="378"/>
      <c r="G14" s="379"/>
      <c r="H14" s="380"/>
      <c r="I14" s="369"/>
      <c r="J14" s="369"/>
    </row>
    <row r="15" spans="1:10" ht="10.5" customHeight="1">
      <c r="A15" s="381" t="s">
        <v>181</v>
      </c>
      <c r="B15" s="376"/>
      <c r="C15" s="361"/>
      <c r="D15" s="382">
        <f>'[10]Veränd_VOL'!AC83</f>
        <v>80.66118461758721</v>
      </c>
      <c r="E15" s="382">
        <f>'[10]Veränd_VOL'!AD83</f>
        <v>56.53238854243572</v>
      </c>
      <c r="F15" s="383">
        <f>'[10]Veränd_VOL'!AE83</f>
        <v>105.4</v>
      </c>
      <c r="G15" s="384">
        <f>'[10]Veränd_VOL'!AF83</f>
        <v>45.741227007117836</v>
      </c>
      <c r="H15" s="385">
        <f>'[10]Veränd_VOL'!AG83</f>
        <v>42.681366730222884</v>
      </c>
      <c r="I15" s="385">
        <f>'[10]Veränd_VOL'!AH83</f>
        <v>-23.47136184289639</v>
      </c>
      <c r="J15" s="385">
        <f>'[10]Veränd_VOL'!AI83</f>
        <v>-17.538665004833458</v>
      </c>
    </row>
    <row r="16" spans="1:10" ht="10.5" customHeight="1">
      <c r="A16" s="376"/>
      <c r="B16" s="376"/>
      <c r="C16" s="361"/>
      <c r="D16" s="382"/>
      <c r="E16" s="382"/>
      <c r="F16" s="386"/>
      <c r="G16" s="384"/>
      <c r="H16" s="385"/>
      <c r="I16" s="385"/>
      <c r="J16" s="385"/>
    </row>
    <row r="17" spans="1:10" ht="10.5" customHeight="1">
      <c r="A17" s="376"/>
      <c r="B17" s="381"/>
      <c r="C17" s="361"/>
      <c r="D17" s="382"/>
      <c r="E17" s="382"/>
      <c r="F17" s="386"/>
      <c r="G17" s="384"/>
      <c r="H17" s="385"/>
      <c r="I17" s="385"/>
      <c r="J17" s="385"/>
    </row>
    <row r="18" spans="1:10" ht="10.5" customHeight="1">
      <c r="A18" s="381" t="s">
        <v>182</v>
      </c>
      <c r="B18" s="381"/>
      <c r="C18" s="387"/>
      <c r="D18" s="382">
        <f>'[10]Veränd_VOL'!AC84</f>
        <v>116.09148093118947</v>
      </c>
      <c r="E18" s="382">
        <f>'[10]Veränd_VOL'!AD84</f>
        <v>127.17210379594583</v>
      </c>
      <c r="F18" s="383">
        <f>'[10]Veränd_VOL'!AE84</f>
        <v>122</v>
      </c>
      <c r="G18" s="384">
        <f>'[10]Veränd_VOL'!AF84</f>
        <v>115.14996048134992</v>
      </c>
      <c r="H18" s="385">
        <f>'[10]Veränd_VOL'!AG84</f>
        <v>-8.713092363822016</v>
      </c>
      <c r="I18" s="385">
        <f>'[10]Veränd_VOL'!AH84</f>
        <v>-4.8430484170578145</v>
      </c>
      <c r="J18" s="385">
        <f>'[10]Veränd_VOL'!AI84</f>
        <v>2.6929462423845383</v>
      </c>
    </row>
    <row r="19" spans="1:10" ht="10.5" customHeight="1">
      <c r="A19" s="381"/>
      <c r="B19" s="381"/>
      <c r="C19" s="387"/>
      <c r="D19" s="382"/>
      <c r="E19" s="382"/>
      <c r="F19" s="386"/>
      <c r="G19" s="384"/>
      <c r="H19" s="385"/>
      <c r="I19" s="385"/>
      <c r="J19" s="385"/>
    </row>
    <row r="20" spans="1:10" ht="10.5" customHeight="1">
      <c r="A20" s="381" t="s">
        <v>50</v>
      </c>
      <c r="B20" s="381" t="s">
        <v>106</v>
      </c>
      <c r="C20" s="387"/>
      <c r="D20" s="382">
        <f>'[10]Veränd_VOL'!AC13</f>
        <v>114.55736914994179</v>
      </c>
      <c r="E20" s="382">
        <f>'[10]Veränd_VOL'!AD13</f>
        <v>124.69191545644267</v>
      </c>
      <c r="F20" s="383">
        <f>'[10]Veränd_VOL'!AE13</f>
        <v>120.3</v>
      </c>
      <c r="G20" s="384">
        <f>'[10]Veränd_VOL'!AF13</f>
        <v>113.08940227370742</v>
      </c>
      <c r="H20" s="385">
        <f>'[10]Veränd_VOL'!AG13</f>
        <v>-8.127669119046516</v>
      </c>
      <c r="I20" s="385">
        <f>'[10]Veränd_VOL'!AH13</f>
        <v>-4.7735917290591905</v>
      </c>
      <c r="J20" s="385">
        <f>'[10]Veränd_VOL'!AI13</f>
        <v>2.487664776934994</v>
      </c>
    </row>
    <row r="21" spans="1:10" ht="10.5" customHeight="1">
      <c r="A21" s="381"/>
      <c r="B21" s="381" t="s">
        <v>107</v>
      </c>
      <c r="C21" s="387"/>
      <c r="D21" s="382">
        <f>'[10]Veränd_VOL'!AC48</f>
        <v>139.75852263597162</v>
      </c>
      <c r="E21" s="382">
        <f>'[10]Veränd_VOL'!AD48</f>
        <v>165.4344530889441</v>
      </c>
      <c r="F21" s="386">
        <f>'[10]Veränd_VOL'!AE48</f>
        <v>149.1</v>
      </c>
      <c r="G21" s="384">
        <f>'[10]Veränd_VOL'!AF48</f>
        <v>146.81431647709218</v>
      </c>
      <c r="H21" s="385">
        <f>'[10]Veränd_VOL'!AG48</f>
        <v>-15.520304249543532</v>
      </c>
      <c r="I21" s="385">
        <f>'[10]Veränd_VOL'!AH48</f>
        <v>-6.265243034224265</v>
      </c>
      <c r="J21" s="385">
        <f>'[10]Veränd_VOL'!AI48</f>
        <v>4.8601252908195365</v>
      </c>
    </row>
    <row r="22" spans="1:10" ht="10.5" customHeight="1">
      <c r="A22" s="381"/>
      <c r="B22" s="381"/>
      <c r="C22" s="387"/>
      <c r="D22" s="382"/>
      <c r="E22" s="382"/>
      <c r="F22" s="386"/>
      <c r="G22" s="384"/>
      <c r="H22" s="385"/>
      <c r="I22" s="385"/>
      <c r="J22" s="385"/>
    </row>
    <row r="23" spans="1:10" ht="10.5" customHeight="1">
      <c r="A23" s="376"/>
      <c r="B23" s="376"/>
      <c r="C23" s="361"/>
      <c r="D23" s="382"/>
      <c r="E23" s="382"/>
      <c r="F23" s="386"/>
      <c r="G23" s="384"/>
      <c r="H23" s="385"/>
      <c r="I23" s="385"/>
      <c r="J23" s="369"/>
    </row>
    <row r="24" spans="1:10" ht="10.5" customHeight="1">
      <c r="A24" s="381" t="s">
        <v>150</v>
      </c>
      <c r="B24" s="381"/>
      <c r="C24" s="387"/>
      <c r="D24" s="382">
        <f>'[10]Veränd_VOL'!AC86</f>
        <v>86.00776044301145</v>
      </c>
      <c r="E24" s="382">
        <f>'[10]Veränd_VOL'!AD86</f>
        <v>104.52271758419987</v>
      </c>
      <c r="F24" s="386">
        <f>'[10]Veränd_VOL'!AE86</f>
        <v>89.3</v>
      </c>
      <c r="G24" s="384">
        <f>'[10]Veränd_VOL'!AF86</f>
        <v>95.64523978881681</v>
      </c>
      <c r="H24" s="385">
        <f>'[10]Veränd_VOL'!AG86</f>
        <v>-17.713811474786247</v>
      </c>
      <c r="I24" s="385">
        <f>'[10]Veränd_VOL'!AH86</f>
        <v>-3.6867184288785535</v>
      </c>
      <c r="J24" s="385">
        <f>'[10]Veränd_VOL'!AI86</f>
        <v>-2.7857836598900345</v>
      </c>
    </row>
    <row r="25" spans="1:10" ht="10.5" customHeight="1">
      <c r="A25" s="381"/>
      <c r="B25" s="381"/>
      <c r="C25" s="387"/>
      <c r="D25" s="382"/>
      <c r="E25" s="382"/>
      <c r="F25" s="386"/>
      <c r="G25" s="384"/>
      <c r="H25" s="385"/>
      <c r="I25" s="385"/>
      <c r="J25" s="385"/>
    </row>
    <row r="26" spans="1:10" ht="10.5" customHeight="1">
      <c r="A26" s="381"/>
      <c r="B26" s="381" t="s">
        <v>106</v>
      </c>
      <c r="C26" s="387"/>
      <c r="D26" s="382">
        <f>'[10]Veränd_VOL'!AC15</f>
        <v>88.39169021877834</v>
      </c>
      <c r="E26" s="382">
        <f>'[10]Veränd_VOL'!AD15</f>
        <v>104.05832370310029</v>
      </c>
      <c r="F26" s="386">
        <f>'[10]Veränd_VOL'!AE15</f>
        <v>87.4</v>
      </c>
      <c r="G26" s="384">
        <f>'[10]Veränd_VOL'!AF15</f>
        <v>97.40945227110785</v>
      </c>
      <c r="H26" s="385">
        <f>'[10]Veränd_VOL'!AG15</f>
        <v>-15.055627389330299</v>
      </c>
      <c r="I26" s="385">
        <f>'[10]Veränd_VOL'!AH15</f>
        <v>1.1346570008905386</v>
      </c>
      <c r="J26" s="385">
        <f>'[10]Veränd_VOL'!AI15</f>
        <v>-0.02886155766423616</v>
      </c>
    </row>
    <row r="27" spans="1:10" ht="10.5" customHeight="1">
      <c r="A27" s="381"/>
      <c r="B27" s="381" t="s">
        <v>107</v>
      </c>
      <c r="C27" s="387"/>
      <c r="D27" s="382">
        <f>'[10]Veränd_VOL'!AC50</f>
        <v>78.5230321173924</v>
      </c>
      <c r="E27" s="382">
        <f>'[10]Veränd_VOL'!AD50</f>
        <v>105.98075631586727</v>
      </c>
      <c r="F27" s="386">
        <f>'[10]Veränd_VOL'!AE50</f>
        <v>95.1</v>
      </c>
      <c r="G27" s="384">
        <f>'[10]Veränd_VOL'!AF50</f>
        <v>90.14056827562337</v>
      </c>
      <c r="H27" s="385">
        <f>'[10]Veränd_VOL'!AG50</f>
        <v>-25.90821688103384</v>
      </c>
      <c r="I27" s="385">
        <f>'[10]Veränd_VOL'!AH50</f>
        <v>-17.431091359208825</v>
      </c>
      <c r="J27" s="385">
        <f>'[10]Veränd_VOL'!AI50</f>
        <v>-11.075343609769586</v>
      </c>
    </row>
    <row r="28" spans="1:10" ht="10.5" customHeight="1">
      <c r="A28" s="381"/>
      <c r="B28" s="381"/>
      <c r="C28" s="387"/>
      <c r="D28" s="382"/>
      <c r="E28" s="382"/>
      <c r="F28" s="386"/>
      <c r="G28" s="384"/>
      <c r="H28" s="385"/>
      <c r="I28" s="385"/>
      <c r="J28" s="385"/>
    </row>
    <row r="29" spans="1:10" ht="10.5" customHeight="1">
      <c r="A29" s="381"/>
      <c r="B29" s="381"/>
      <c r="C29" s="387"/>
      <c r="D29" s="382"/>
      <c r="E29" s="382"/>
      <c r="F29" s="386"/>
      <c r="G29" s="384"/>
      <c r="H29" s="385"/>
      <c r="I29" s="385"/>
      <c r="J29" s="388"/>
    </row>
    <row r="30" spans="1:10" ht="10.5" customHeight="1">
      <c r="A30" s="381" t="s">
        <v>151</v>
      </c>
      <c r="B30" s="381"/>
      <c r="C30" s="387"/>
      <c r="D30" s="382">
        <f>'[10]Veränd_VOL'!AC87</f>
        <v>31.01444891594893</v>
      </c>
      <c r="E30" s="382">
        <f>'[10]Veränd_VOL'!AD87</f>
        <v>37.584160973618076</v>
      </c>
      <c r="F30" s="386">
        <f>'[10]Veränd_VOL'!AE87</f>
        <v>76.3</v>
      </c>
      <c r="G30" s="384">
        <f>'[10]Veränd_VOL'!AF87</f>
        <v>38.138593213663874</v>
      </c>
      <c r="H30" s="385">
        <f>'[10]Veränd_VOL'!AG87</f>
        <v>-17.480001914318926</v>
      </c>
      <c r="I30" s="385">
        <f>'[10]Veränd_VOL'!AH87</f>
        <v>-59.35196734475894</v>
      </c>
      <c r="J30" s="385">
        <f>'[10]Veränd_VOL'!AI87</f>
        <v>-54.23497913361425</v>
      </c>
    </row>
    <row r="31" spans="1:10" ht="10.5" customHeight="1">
      <c r="A31" s="381" t="s">
        <v>50</v>
      </c>
      <c r="B31" s="381" t="s">
        <v>50</v>
      </c>
      <c r="C31" s="387"/>
      <c r="D31" s="382"/>
      <c r="E31" s="382"/>
      <c r="F31" s="386"/>
      <c r="G31" s="384"/>
      <c r="H31" s="385"/>
      <c r="I31" s="385"/>
      <c r="J31" s="385"/>
    </row>
    <row r="32" spans="1:10" ht="10.5" customHeight="1">
      <c r="A32" s="381"/>
      <c r="B32" s="381"/>
      <c r="C32" s="387"/>
      <c r="D32" s="382"/>
      <c r="E32" s="382"/>
      <c r="F32" s="386"/>
      <c r="G32" s="384"/>
      <c r="H32" s="385"/>
      <c r="I32" s="385"/>
      <c r="J32" s="385"/>
    </row>
    <row r="33" spans="1:10" ht="10.5" customHeight="1">
      <c r="A33" s="381" t="s">
        <v>152</v>
      </c>
      <c r="B33" s="381"/>
      <c r="C33" s="387"/>
      <c r="D33" s="382">
        <f>'[10]Veränd_VOL'!AC88</f>
        <v>107.00040090415894</v>
      </c>
      <c r="E33" s="382">
        <f>'[10]Veränd_VOL'!AD88</f>
        <v>110.9096885972178</v>
      </c>
      <c r="F33" s="383">
        <f>'[10]Veränd_VOL'!AE88</f>
        <v>125</v>
      </c>
      <c r="G33" s="384">
        <f>'[10]Veränd_VOL'!AF88</f>
        <v>107.01354669730185</v>
      </c>
      <c r="H33" s="385">
        <f>'[10]Veränd_VOL'!AG88</f>
        <v>-3.524748597262695</v>
      </c>
      <c r="I33" s="385">
        <f>'[10]Veränd_VOL'!AH88</f>
        <v>-14.39967927667285</v>
      </c>
      <c r="J33" s="385">
        <f>'[10]Veränd_VOL'!AI88</f>
        <v>-4.907947371329748</v>
      </c>
    </row>
    <row r="34" spans="1:10" ht="10.5" customHeight="1">
      <c r="A34" s="381"/>
      <c r="B34" s="381"/>
      <c r="C34" s="387"/>
      <c r="D34" s="382"/>
      <c r="E34" s="382"/>
      <c r="F34" s="386"/>
      <c r="G34" s="384"/>
      <c r="H34" s="385"/>
      <c r="I34" s="385"/>
      <c r="J34" s="385"/>
    </row>
    <row r="35" spans="1:10" ht="10.5" customHeight="1">
      <c r="A35" s="381"/>
      <c r="B35" s="381"/>
      <c r="C35" s="387"/>
      <c r="D35" s="382"/>
      <c r="E35" s="382"/>
      <c r="F35" s="386"/>
      <c r="G35" s="384"/>
      <c r="H35" s="385"/>
      <c r="I35" s="385"/>
      <c r="J35" s="385"/>
    </row>
    <row r="36" spans="1:10" ht="10.5" customHeight="1">
      <c r="A36" s="381" t="s">
        <v>153</v>
      </c>
      <c r="B36" s="381"/>
      <c r="C36" s="387"/>
      <c r="D36" s="382">
        <f>'[10]Veränd_VOL'!AC89</f>
        <v>135.56853013512364</v>
      </c>
      <c r="E36" s="382">
        <f>'[10]Veränd_VOL'!AD89</f>
        <v>148.1489451270378</v>
      </c>
      <c r="F36" s="383">
        <f>'[10]Veränd_VOL'!AE89</f>
        <v>115.4</v>
      </c>
      <c r="G36" s="384">
        <f>'[10]Veränd_VOL'!AF89</f>
        <v>130.43838954632506</v>
      </c>
      <c r="H36" s="385">
        <f>'[10]Veränd_VOL'!AG89</f>
        <v>-8.491734437343743</v>
      </c>
      <c r="I36" s="385">
        <f>'[10]Veränd_VOL'!AH89</f>
        <v>17.477062508772644</v>
      </c>
      <c r="J36" s="385">
        <f>'[10]Veränd_VOL'!AI89</f>
        <v>14.88980962984628</v>
      </c>
    </row>
    <row r="37" spans="1:10" ht="10.5" customHeight="1">
      <c r="A37" s="381"/>
      <c r="B37" s="381"/>
      <c r="C37" s="387"/>
      <c r="D37" s="382"/>
      <c r="E37" s="382"/>
      <c r="F37" s="386"/>
      <c r="G37" s="384"/>
      <c r="H37" s="385"/>
      <c r="I37" s="385"/>
      <c r="J37" s="385"/>
    </row>
    <row r="38" spans="1:10" ht="10.5" customHeight="1">
      <c r="A38" s="381"/>
      <c r="B38" s="381" t="s">
        <v>106</v>
      </c>
      <c r="C38" s="387"/>
      <c r="D38" s="382">
        <f>'[10]Veränd_VOL'!AC18</f>
        <v>113.36006744905835</v>
      </c>
      <c r="E38" s="382">
        <f>'[10]Veränd_VOL'!AD18</f>
        <v>118.98269830640966</v>
      </c>
      <c r="F38" s="383">
        <f>'[10]Veränd_VOL'!AE18</f>
        <v>97.2</v>
      </c>
      <c r="G38" s="384">
        <f>'[10]Veränd_VOL'!AF18</f>
        <v>108.1040434625909</v>
      </c>
      <c r="H38" s="385">
        <f>'[10]Veränd_VOL'!AG18</f>
        <v>-4.725586944474613</v>
      </c>
      <c r="I38" s="385">
        <f>'[10]Veränd_VOL'!AH18</f>
        <v>16.62558379532752</v>
      </c>
      <c r="J38" s="385">
        <f>'[10]Veränd_VOL'!AI18</f>
        <v>17.994496395671067</v>
      </c>
    </row>
    <row r="39" spans="1:10" ht="10.5" customHeight="1">
      <c r="A39" s="381"/>
      <c r="B39" s="381" t="s">
        <v>107</v>
      </c>
      <c r="C39" s="387"/>
      <c r="D39" s="382">
        <f>'[10]Veränd_VOL'!AC53</f>
        <v>206.1183255471422</v>
      </c>
      <c r="E39" s="382">
        <f>'[10]Veränd_VOL'!AD53</f>
        <v>240.8015872906784</v>
      </c>
      <c r="F39" s="383">
        <f>'[10]Veränd_VOL'!AE53</f>
        <v>173.3</v>
      </c>
      <c r="G39" s="384">
        <f>'[10]Veränd_VOL'!AF53</f>
        <v>201.39450182681293</v>
      </c>
      <c r="H39" s="385">
        <f>'[10]Veränd_VOL'!AG53</f>
        <v>-14.403252957659726</v>
      </c>
      <c r="I39" s="385">
        <f>'[10]Veränd_VOL'!AH53</f>
        <v>18.937291140878358</v>
      </c>
      <c r="J39" s="385">
        <f>'[10]Veränd_VOL'!AI53</f>
        <v>9.924202015726951</v>
      </c>
    </row>
    <row r="40" spans="1:10" ht="10.5" customHeight="1">
      <c r="A40" s="381"/>
      <c r="B40" s="381"/>
      <c r="C40" s="387"/>
      <c r="D40" s="382"/>
      <c r="E40" s="382"/>
      <c r="F40" s="386"/>
      <c r="G40" s="384"/>
      <c r="H40" s="385"/>
      <c r="I40" s="385"/>
      <c r="J40" s="385"/>
    </row>
    <row r="41" spans="1:10" ht="10.5" customHeight="1">
      <c r="A41" s="381"/>
      <c r="B41" s="381"/>
      <c r="C41" s="387"/>
      <c r="D41" s="382"/>
      <c r="E41" s="382"/>
      <c r="F41" s="386"/>
      <c r="G41" s="384"/>
      <c r="H41" s="385"/>
      <c r="I41" s="385"/>
      <c r="J41" s="385"/>
    </row>
    <row r="42" spans="1:10" ht="10.5" customHeight="1">
      <c r="A42" s="381" t="s">
        <v>154</v>
      </c>
      <c r="B42" s="381"/>
      <c r="C42" s="387"/>
      <c r="D42" s="382">
        <f>'[10]Veränd_VOL'!AC90</f>
        <v>151.0427741456107</v>
      </c>
      <c r="E42" s="382">
        <f>'[10]Veränd_VOL'!AD90</f>
        <v>169.87373744952848</v>
      </c>
      <c r="F42" s="386">
        <f>'[10]Veränd_VOL'!AE90</f>
        <v>136.2</v>
      </c>
      <c r="G42" s="384">
        <f>'[10]Veränd_VOL'!AF90</f>
        <v>156.01826491288892</v>
      </c>
      <c r="H42" s="385">
        <f>'[10]Veränd_VOL'!AG90</f>
        <v>-11.085270499515957</v>
      </c>
      <c r="I42" s="385">
        <f>'[10]Veränd_VOL'!AH90</f>
        <v>10.897778374163526</v>
      </c>
      <c r="J42" s="385">
        <f>'[10]Veränd_VOL'!AI90</f>
        <v>13.016564848317731</v>
      </c>
    </row>
    <row r="43" spans="1:10" ht="10.5" customHeight="1">
      <c r="A43" s="381"/>
      <c r="B43" s="381"/>
      <c r="C43" s="387"/>
      <c r="D43" s="382"/>
      <c r="E43" s="382"/>
      <c r="F43" s="386"/>
      <c r="G43" s="384"/>
      <c r="H43" s="385"/>
      <c r="I43" s="385"/>
      <c r="J43" s="385"/>
    </row>
    <row r="44" spans="1:10" ht="10.5" customHeight="1">
      <c r="A44" s="381"/>
      <c r="B44" s="381" t="s">
        <v>106</v>
      </c>
      <c r="C44" s="387"/>
      <c r="D44" s="382">
        <f>'[10]Veränd_VOL'!AC19</f>
        <v>164.33468234014416</v>
      </c>
      <c r="E44" s="382">
        <f>'[10]Veränd_VOL'!AD19</f>
        <v>175.9381824740063</v>
      </c>
      <c r="F44" s="386">
        <f>'[10]Veränd_VOL'!AE19</f>
        <v>146.9</v>
      </c>
      <c r="G44" s="384">
        <f>'[10]Veränd_VOL'!AF19</f>
        <v>168.82535183779683</v>
      </c>
      <c r="H44" s="385">
        <f>'[10]Veränd_VOL'!AG19</f>
        <v>-6.595214279638529</v>
      </c>
      <c r="I44" s="385">
        <f>'[10]Veränd_VOL'!AH19</f>
        <v>11.86840186531256</v>
      </c>
      <c r="J44" s="385">
        <f>'[10]Veränd_VOL'!AI19</f>
        <v>10.220156084719244</v>
      </c>
    </row>
    <row r="45" spans="1:10" ht="10.5" customHeight="1">
      <c r="A45" s="381"/>
      <c r="B45" s="381" t="s">
        <v>107</v>
      </c>
      <c r="C45" s="387"/>
      <c r="D45" s="382">
        <f>'[10]Veränd_VOL'!AC54</f>
        <v>121.62196173227538</v>
      </c>
      <c r="E45" s="382">
        <f>'[10]Veränd_VOL'!AD54</f>
        <v>156.45046536090445</v>
      </c>
      <c r="F45" s="386">
        <f>'[10]Veränd_VOL'!AE54</f>
        <v>112.4</v>
      </c>
      <c r="G45" s="384">
        <f>'[10]Veränd_VOL'!AF54</f>
        <v>127.63944309227115</v>
      </c>
      <c r="H45" s="385">
        <f>'[10]Veränd_VOL'!AG54</f>
        <v>-22.26168106837245</v>
      </c>
      <c r="I45" s="385">
        <f>'[10]Veränd_VOL'!AH54</f>
        <v>8.204592288501223</v>
      </c>
      <c r="J45" s="385">
        <f>'[10]Veränd_VOL'!AI54</f>
        <v>22.192673010032255</v>
      </c>
    </row>
    <row r="46" spans="1:10" ht="10.5" customHeight="1">
      <c r="A46" s="381"/>
      <c r="B46" s="381"/>
      <c r="C46" s="387"/>
      <c r="D46" s="382"/>
      <c r="E46" s="382"/>
      <c r="F46" s="386"/>
      <c r="G46" s="384"/>
      <c r="H46" s="385"/>
      <c r="I46" s="385"/>
      <c r="J46" s="385"/>
    </row>
    <row r="47" spans="1:10" ht="10.5" customHeight="1">
      <c r="A47" s="381"/>
      <c r="B47" s="381"/>
      <c r="C47" s="387"/>
      <c r="D47" s="382"/>
      <c r="E47" s="382"/>
      <c r="F47" s="386"/>
      <c r="G47" s="384"/>
      <c r="H47" s="385"/>
      <c r="I47" s="385"/>
      <c r="J47" s="385"/>
    </row>
    <row r="48" spans="1:10" ht="10.5" customHeight="1">
      <c r="A48" s="381" t="s">
        <v>155</v>
      </c>
      <c r="B48" s="381"/>
      <c r="C48" s="387"/>
      <c r="D48" s="382"/>
      <c r="E48" s="382"/>
      <c r="F48" s="386"/>
      <c r="G48" s="384"/>
      <c r="H48" s="385"/>
      <c r="I48" s="385"/>
      <c r="J48" s="385"/>
    </row>
    <row r="49" spans="1:10" ht="10.5" customHeight="1">
      <c r="A49" s="381" t="s">
        <v>50</v>
      </c>
      <c r="B49" s="381" t="s">
        <v>156</v>
      </c>
      <c r="C49" s="387"/>
      <c r="D49" s="382">
        <f>'[10]Veränd_VOL'!AC91</f>
        <v>108.71655645134221</v>
      </c>
      <c r="E49" s="382">
        <f>'[10]Veränd_VOL'!AD91</f>
        <v>120.17607284008702</v>
      </c>
      <c r="F49" s="383">
        <f>'[10]Veränd_VOL'!AE91</f>
        <v>99.2</v>
      </c>
      <c r="G49" s="384">
        <f>'[10]Veränd_VOL'!AF91</f>
        <v>109.31116947068702</v>
      </c>
      <c r="H49" s="385">
        <f>'[10]Veränd_VOL'!AG91</f>
        <v>-9.535605647551385</v>
      </c>
      <c r="I49" s="385">
        <f>'[10]Veränd_VOL'!AH91</f>
        <v>9.593302874336906</v>
      </c>
      <c r="J49" s="385">
        <f>'[10]Veränd_VOL'!AI91</f>
        <v>9.849098115200334</v>
      </c>
    </row>
    <row r="50" spans="1:10" ht="10.5" customHeight="1">
      <c r="A50" s="381"/>
      <c r="B50" s="381"/>
      <c r="C50" s="387"/>
      <c r="D50" s="382"/>
      <c r="E50" s="382"/>
      <c r="F50" s="386"/>
      <c r="G50" s="384"/>
      <c r="H50" s="385"/>
      <c r="I50" s="385"/>
      <c r="J50" s="385"/>
    </row>
    <row r="51" spans="1:10" ht="10.5" customHeight="1">
      <c r="A51" s="381"/>
      <c r="B51" s="381" t="s">
        <v>106</v>
      </c>
      <c r="C51" s="387"/>
      <c r="D51" s="382">
        <f>'[10]Veränd_VOL'!AC20</f>
        <v>106.53253427153655</v>
      </c>
      <c r="E51" s="382">
        <f>'[10]Veränd_VOL'!AD20</f>
        <v>119.64004011359157</v>
      </c>
      <c r="F51" s="383">
        <f>'[10]Veränd_VOL'!AE20</f>
        <v>98</v>
      </c>
      <c r="G51" s="384">
        <f>'[10]Veränd_VOL'!AF20</f>
        <v>108.25308996512311</v>
      </c>
      <c r="H51" s="385">
        <f>'[10]Veränd_VOL'!AG20</f>
        <v>-10.95578522843203</v>
      </c>
      <c r="I51" s="385">
        <f>'[10]Veränd_VOL'!AH20</f>
        <v>8.706667624016886</v>
      </c>
      <c r="J51" s="385">
        <f>'[10]Veränd_VOL'!AI20</f>
        <v>11.808580278818681</v>
      </c>
    </row>
    <row r="52" spans="1:10" ht="10.5" customHeight="1">
      <c r="A52" s="381"/>
      <c r="B52" s="381" t="s">
        <v>107</v>
      </c>
      <c r="C52" s="387"/>
      <c r="D52" s="382">
        <f>'[10]Veränd_VOL'!AC55</f>
        <v>135.72174442313727</v>
      </c>
      <c r="E52" s="382">
        <f>'[10]Veränd_VOL'!AD55</f>
        <v>126.80405695413401</v>
      </c>
      <c r="F52" s="383">
        <f>'[10]Veränd_VOL'!AE55</f>
        <v>113.8</v>
      </c>
      <c r="G52" s="384">
        <f>'[10]Veränd_VOL'!AF55</f>
        <v>122.40737047531022</v>
      </c>
      <c r="H52" s="385">
        <f>'[10]Veränd_VOL'!AG55</f>
        <v>7.032651543813658</v>
      </c>
      <c r="I52" s="385">
        <f>'[10]Veränd_VOL'!AH55</f>
        <v>19.263395802405334</v>
      </c>
      <c r="J52" s="385">
        <f>'[10]Veränd_VOL'!AI55</f>
        <v>-7.703187306499238</v>
      </c>
    </row>
    <row r="53" spans="1:10" ht="10.5" customHeight="1">
      <c r="A53" s="381"/>
      <c r="B53" s="381"/>
      <c r="C53" s="387"/>
      <c r="D53" s="382"/>
      <c r="E53" s="382"/>
      <c r="F53" s="386"/>
      <c r="G53" s="384"/>
      <c r="H53" s="385"/>
      <c r="I53" s="385"/>
      <c r="J53" s="385"/>
    </row>
    <row r="54" spans="1:10" ht="10.5" customHeight="1">
      <c r="A54" s="381"/>
      <c r="B54" s="381"/>
      <c r="C54" s="387"/>
      <c r="D54" s="382"/>
      <c r="E54" s="382"/>
      <c r="F54" s="386"/>
      <c r="G54" s="384"/>
      <c r="H54" s="385"/>
      <c r="I54" s="385"/>
      <c r="J54" s="385"/>
    </row>
    <row r="55" spans="1:10" ht="10.5" customHeight="1">
      <c r="A55" s="381" t="s">
        <v>157</v>
      </c>
      <c r="B55" s="381"/>
      <c r="C55" s="387"/>
      <c r="D55" s="382">
        <f>'[10]Veränd_VOL'!AC92</f>
        <v>139.5244955710231</v>
      </c>
      <c r="E55" s="382">
        <f>'[10]Veränd_VOL'!AD92</f>
        <v>151.02771458654504</v>
      </c>
      <c r="F55" s="383">
        <f>'[10]Veränd_VOL'!AE92</f>
        <v>130.4</v>
      </c>
      <c r="G55" s="384">
        <f>'[10]Veränd_VOL'!AF92</f>
        <v>136.34095055214445</v>
      </c>
      <c r="H55" s="385">
        <f>'[10]Veränd_VOL'!AG92</f>
        <v>-7.616627879865146</v>
      </c>
      <c r="I55" s="385">
        <f>'[10]Veränd_VOL'!AH92</f>
        <v>6.99731255446556</v>
      </c>
      <c r="J55" s="385">
        <f>'[10]Veränd_VOL'!AI92</f>
        <v>4.634005996659104</v>
      </c>
    </row>
    <row r="56" spans="1:10" ht="10.5" customHeight="1">
      <c r="A56" s="381"/>
      <c r="B56" s="381"/>
      <c r="C56" s="387"/>
      <c r="D56" s="382"/>
      <c r="E56" s="382"/>
      <c r="F56" s="386"/>
      <c r="G56" s="384"/>
      <c r="H56" s="385"/>
      <c r="I56" s="385"/>
      <c r="J56" s="385"/>
    </row>
    <row r="57" spans="1:10" ht="10.5" customHeight="1">
      <c r="A57" s="381"/>
      <c r="B57" s="381" t="s">
        <v>106</v>
      </c>
      <c r="C57" s="387"/>
      <c r="D57" s="382">
        <f>'[10]Veränd_VOL'!AC21</f>
        <v>147.0820659416044</v>
      </c>
      <c r="E57" s="382">
        <f>'[10]Veränd_VOL'!AD21</f>
        <v>151.03529008230018</v>
      </c>
      <c r="F57" s="383">
        <f>'[10]Veränd_VOL'!AE21</f>
        <v>123.9</v>
      </c>
      <c r="G57" s="384">
        <f>'[10]Veränd_VOL'!AF21</f>
        <v>138.17268370913808</v>
      </c>
      <c r="H57" s="385">
        <f>'[10]Veränd_VOL'!AG21</f>
        <v>-2.6174175178142987</v>
      </c>
      <c r="I57" s="385">
        <f>'[10]Veränd_VOL'!AH21</f>
        <v>18.710303423409528</v>
      </c>
      <c r="J57" s="385">
        <f>'[10]Veränd_VOL'!AI21</f>
        <v>18.257403762285517</v>
      </c>
    </row>
    <row r="58" spans="1:10" ht="10.5" customHeight="1">
      <c r="A58" s="381"/>
      <c r="B58" s="381" t="s">
        <v>107</v>
      </c>
      <c r="C58" s="387"/>
      <c r="D58" s="382">
        <f>'[10]Veränd_VOL'!AC56</f>
        <v>123.49041265205287</v>
      </c>
      <c r="E58" s="382">
        <f>'[10]Veränd_VOL'!AD56</f>
        <v>151.0116424152272</v>
      </c>
      <c r="F58" s="383">
        <f>'[10]Veränd_VOL'!AE56</f>
        <v>144.3</v>
      </c>
      <c r="G58" s="384">
        <f>'[10]Veränd_VOL'!AF56</f>
        <v>132.43379458325353</v>
      </c>
      <c r="H58" s="385">
        <f>'[10]Veränd_VOL'!AG56</f>
        <v>-18.224574822847718</v>
      </c>
      <c r="I58" s="385">
        <f>'[10]Veränd_VOL'!AH56</f>
        <v>-14.421058453185823</v>
      </c>
      <c r="J58" s="385">
        <f>'[10]Veränd_VOL'!AI56</f>
        <v>-16.676564279568158</v>
      </c>
    </row>
    <row r="59" spans="1:10" ht="10.5" customHeight="1">
      <c r="A59" s="381"/>
      <c r="B59" s="381"/>
      <c r="C59" s="389"/>
      <c r="D59" s="390"/>
      <c r="E59" s="382"/>
      <c r="F59" s="386"/>
      <c r="G59" s="384"/>
      <c r="H59" s="385"/>
      <c r="I59" s="385"/>
      <c r="J59" s="385"/>
    </row>
    <row r="60" spans="1:10" ht="10.5" customHeight="1">
      <c r="A60" s="381"/>
      <c r="B60" s="381"/>
      <c r="C60" s="389"/>
      <c r="D60" s="390"/>
      <c r="E60" s="382"/>
      <c r="F60" s="386"/>
      <c r="G60" s="384"/>
      <c r="H60" s="385"/>
      <c r="I60" s="385"/>
      <c r="J60" s="385"/>
    </row>
    <row r="61" spans="1:10" ht="10.5" customHeight="1">
      <c r="A61" s="381" t="s">
        <v>158</v>
      </c>
      <c r="B61" s="381"/>
      <c r="C61" s="387"/>
      <c r="D61" s="382">
        <f>'[10]Veränd_VOL'!AC93</f>
        <v>146.67411066190107</v>
      </c>
      <c r="E61" s="382">
        <f>'[10]Veränd_VOL'!AD93</f>
        <v>159.16969159970716</v>
      </c>
      <c r="F61" s="383">
        <f>'[10]Veränd_VOL'!AE93</f>
        <v>132.4</v>
      </c>
      <c r="G61" s="384">
        <f>'[10]Veränd_VOL'!AF93</f>
        <v>141.1535802577755</v>
      </c>
      <c r="H61" s="385">
        <f>'[10]Veränd_VOL'!AG93</f>
        <v>-7.850477570334807</v>
      </c>
      <c r="I61" s="385">
        <f>'[10]Veränd_VOL'!AH93</f>
        <v>10.781050348867872</v>
      </c>
      <c r="J61" s="385">
        <f>'[10]Veränd_VOL'!AI93</f>
        <v>13.502026803435168</v>
      </c>
    </row>
    <row r="62" spans="1:10" ht="10.5" customHeight="1">
      <c r="A62" s="381"/>
      <c r="B62" s="381"/>
      <c r="C62" s="387"/>
      <c r="D62" s="382"/>
      <c r="E62" s="382"/>
      <c r="F62" s="386"/>
      <c r="G62" s="384"/>
      <c r="H62" s="385"/>
      <c r="I62" s="385"/>
      <c r="J62" s="385"/>
    </row>
    <row r="63" spans="1:10" ht="10.5" customHeight="1">
      <c r="A63" s="381"/>
      <c r="B63" s="381" t="s">
        <v>106</v>
      </c>
      <c r="C63" s="387"/>
      <c r="D63" s="382">
        <f>'[10]Veränd_VOL'!AC22</f>
        <v>130.2934169492446</v>
      </c>
      <c r="E63" s="382">
        <f>'[10]Veränd_VOL'!AD22</f>
        <v>144.51805271025395</v>
      </c>
      <c r="F63" s="383">
        <f>'[10]Veränd_VOL'!AE22</f>
        <v>122.3</v>
      </c>
      <c r="G63" s="384">
        <f>'[10]Veränd_VOL'!AF22</f>
        <v>126.34366439198484</v>
      </c>
      <c r="H63" s="385">
        <f>'[10]Veränd_VOL'!AG22</f>
        <v>-9.842808904662245</v>
      </c>
      <c r="I63" s="385">
        <f>'[10]Veränd_VOL'!AH22</f>
        <v>6.5359091980740835</v>
      </c>
      <c r="J63" s="385">
        <f>'[10]Veränd_VOL'!AI22</f>
        <v>12.232686594995105</v>
      </c>
    </row>
    <row r="64" spans="1:10" ht="10.5" customHeight="1">
      <c r="A64" s="381"/>
      <c r="B64" s="381" t="s">
        <v>107</v>
      </c>
      <c r="C64" s="387"/>
      <c r="D64" s="382">
        <f>'[10]Veränd_VOL'!AC57</f>
        <v>223.78746543764785</v>
      </c>
      <c r="E64" s="382">
        <f>'[10]Veränd_VOL'!AD57</f>
        <v>228.14339000578084</v>
      </c>
      <c r="F64" s="383">
        <f>'[10]Veränd_VOL'!AE57</f>
        <v>180.1</v>
      </c>
      <c r="G64" s="384">
        <f>'[10]Veränd_VOL'!AF57</f>
        <v>210.85813743319216</v>
      </c>
      <c r="H64" s="385">
        <f>'[10]Veränd_VOL'!AG57</f>
        <v>-1.9092924708546752</v>
      </c>
      <c r="I64" s="385">
        <f>'[10]Veränd_VOL'!AH57</f>
        <v>24.257337833230352</v>
      </c>
      <c r="J64" s="385">
        <f>'[10]Veränd_VOL'!AI57</f>
        <v>17.122482197134612</v>
      </c>
    </row>
    <row r="65" spans="1:10" ht="10.5" customHeight="1">
      <c r="A65" s="381"/>
      <c r="B65" s="381"/>
      <c r="C65" s="389"/>
      <c r="D65" s="390"/>
      <c r="E65" s="382"/>
      <c r="F65" s="383"/>
      <c r="G65" s="384"/>
      <c r="H65" s="385"/>
      <c r="I65" s="385"/>
      <c r="J65" s="385"/>
    </row>
    <row r="66" spans="1:10" ht="10.5" customHeight="1">
      <c r="A66" s="381"/>
      <c r="B66" s="381"/>
      <c r="C66" s="389"/>
      <c r="D66" s="390"/>
      <c r="E66" s="382"/>
      <c r="F66" s="383"/>
      <c r="G66" s="384"/>
      <c r="H66" s="385"/>
      <c r="I66" s="385"/>
      <c r="J66" s="385"/>
    </row>
    <row r="67" spans="1:10" ht="10.5" customHeight="1">
      <c r="A67" s="381" t="s">
        <v>159</v>
      </c>
      <c r="B67" s="381"/>
      <c r="C67" s="387"/>
      <c r="D67" s="382"/>
      <c r="E67" s="382"/>
      <c r="F67" s="391"/>
      <c r="G67" s="384"/>
      <c r="H67" s="385"/>
      <c r="I67" s="385"/>
      <c r="J67" s="385"/>
    </row>
    <row r="68" spans="1:10" ht="10.5" customHeight="1">
      <c r="A68" s="381"/>
      <c r="B68" s="381" t="s">
        <v>160</v>
      </c>
      <c r="C68" s="387"/>
      <c r="D68" s="382">
        <f>'[10]Veränd_VOL'!AC94</f>
        <v>105.85684358293025</v>
      </c>
      <c r="E68" s="382">
        <f>'[10]Veränd_VOL'!AD94</f>
        <v>99.41305214011376</v>
      </c>
      <c r="F68" s="383">
        <f>'[10]Veränd_VOL'!AE94</f>
        <v>103.4</v>
      </c>
      <c r="G68" s="384">
        <f>'[10]Veränd_VOL'!AF94</f>
        <v>88.6218190341871</v>
      </c>
      <c r="H68" s="385">
        <f>'[10]Veränd_VOL'!AG94</f>
        <v>6.481836443100596</v>
      </c>
      <c r="I68" s="385">
        <f>'[10]Veränd_VOL'!AH94</f>
        <v>2.3760576237236433</v>
      </c>
      <c r="J68" s="385">
        <f>'[10]Veränd_VOL'!AI94</f>
        <v>9.453399964354206</v>
      </c>
    </row>
    <row r="69" spans="1:10" ht="10.5" customHeight="1">
      <c r="A69" s="381"/>
      <c r="B69" s="381"/>
      <c r="C69" s="387"/>
      <c r="D69" s="382"/>
      <c r="E69" s="382"/>
      <c r="F69" s="386"/>
      <c r="G69" s="384"/>
      <c r="H69" s="385"/>
      <c r="I69" s="385"/>
      <c r="J69" s="385"/>
    </row>
    <row r="70" spans="1:10" ht="10.5" customHeight="1">
      <c r="A70" s="381"/>
      <c r="B70" s="381" t="s">
        <v>106</v>
      </c>
      <c r="C70" s="387"/>
      <c r="D70" s="382">
        <f>'[10]Veränd_VOL'!AC23</f>
        <v>100.66421890184891</v>
      </c>
      <c r="E70" s="382">
        <f>'[10]Veränd_VOL'!AD23</f>
        <v>92.43758264433428</v>
      </c>
      <c r="F70" s="383">
        <f>'[10]Veränd_VOL'!AE23</f>
        <v>96.4</v>
      </c>
      <c r="G70" s="384">
        <f>'[10]Veränd_VOL'!AF23</f>
        <v>82.01240382154958</v>
      </c>
      <c r="H70" s="385">
        <f>'[10]Veränd_VOL'!AG23</f>
        <v>8.899666155450742</v>
      </c>
      <c r="I70" s="385">
        <f>'[10]Veränd_VOL'!AH23</f>
        <v>4.423463591129571</v>
      </c>
      <c r="J70" s="385">
        <f>'[10]Veränd_VOL'!AI23</f>
        <v>10.515471038350906</v>
      </c>
    </row>
    <row r="71" spans="1:10" ht="10.5" customHeight="1">
      <c r="A71" s="381"/>
      <c r="B71" s="381" t="s">
        <v>107</v>
      </c>
      <c r="C71" s="387"/>
      <c r="D71" s="382">
        <f>'[10]Veränd_VOL'!AC58</f>
        <v>137.67093792197915</v>
      </c>
      <c r="E71" s="382">
        <f>'[10]Veränd_VOL'!AD58</f>
        <v>142.15025310743678</v>
      </c>
      <c r="F71" s="383">
        <f>'[10]Veränd_VOL'!AE58</f>
        <v>145.9</v>
      </c>
      <c r="G71" s="384">
        <f>'[10]Veränd_VOL'!AF58</f>
        <v>129.0817321493725</v>
      </c>
      <c r="H71" s="385">
        <f>'[10]Veränd_VOL'!AG58</f>
        <v>-3.1511130564587755</v>
      </c>
      <c r="I71" s="385">
        <f>'[10]Veränd_VOL'!AH58</f>
        <v>-5.64020704456536</v>
      </c>
      <c r="J71" s="385">
        <f>'[10]Veränd_VOL'!AI58</f>
        <v>5.470883890762108</v>
      </c>
    </row>
    <row r="72" spans="1:10" ht="10.5" customHeight="1">
      <c r="A72" s="381"/>
      <c r="B72" s="381"/>
      <c r="C72" s="389"/>
      <c r="D72" s="382"/>
      <c r="E72" s="382"/>
      <c r="F72" s="383"/>
      <c r="G72" s="384"/>
      <c r="H72" s="385"/>
      <c r="I72" s="385"/>
      <c r="J72" s="385"/>
    </row>
    <row r="73" spans="6:10" ht="10.5" customHeight="1">
      <c r="F73" s="386"/>
      <c r="J73" s="385"/>
    </row>
    <row r="74" spans="1:10" s="350" customFormat="1" ht="12.75" customHeight="1">
      <c r="A74" s="347" t="s">
        <v>193</v>
      </c>
      <c r="B74" s="348"/>
      <c r="C74" s="348"/>
      <c r="D74" s="348"/>
      <c r="E74" s="348"/>
      <c r="F74" s="348"/>
      <c r="G74" s="349"/>
      <c r="H74" s="348"/>
      <c r="I74" s="348"/>
      <c r="J74" s="392"/>
    </row>
    <row r="75" spans="1:10" s="350" customFormat="1" ht="12.75" customHeight="1">
      <c r="A75" s="351"/>
      <c r="B75" s="348"/>
      <c r="C75" s="348"/>
      <c r="D75" s="348"/>
      <c r="E75" s="348"/>
      <c r="F75" s="348"/>
      <c r="G75" s="349"/>
      <c r="H75" s="348"/>
      <c r="I75" s="348"/>
      <c r="J75" s="392"/>
    </row>
    <row r="76" spans="1:10" s="393" customFormat="1" ht="13.5" customHeight="1">
      <c r="A76" s="557" t="s">
        <v>179</v>
      </c>
      <c r="B76" s="557"/>
      <c r="C76" s="557"/>
      <c r="D76" s="557"/>
      <c r="E76" s="557"/>
      <c r="F76" s="557"/>
      <c r="G76" s="557"/>
      <c r="H76" s="557"/>
      <c r="I76" s="557"/>
      <c r="J76" s="557"/>
    </row>
    <row r="77" spans="1:10" s="350" customFormat="1" ht="13.5" customHeight="1">
      <c r="A77" s="394" t="s">
        <v>194</v>
      </c>
      <c r="B77" s="395"/>
      <c r="C77" s="353"/>
      <c r="D77" s="348"/>
      <c r="E77" s="348"/>
      <c r="F77" s="348"/>
      <c r="G77" s="349"/>
      <c r="H77" s="348"/>
      <c r="I77" s="348"/>
      <c r="J77" s="392"/>
    </row>
    <row r="78" spans="1:10" s="350" customFormat="1" ht="13.5" customHeight="1">
      <c r="A78" s="394" t="s">
        <v>84</v>
      </c>
      <c r="B78" s="395"/>
      <c r="C78" s="353"/>
      <c r="D78" s="348"/>
      <c r="E78" s="348"/>
      <c r="F78" s="348"/>
      <c r="G78" s="349"/>
      <c r="H78" s="348"/>
      <c r="I78" s="348"/>
      <c r="J78" s="392"/>
    </row>
    <row r="79" spans="1:10" s="350" customFormat="1" ht="12" customHeight="1">
      <c r="A79" s="394"/>
      <c r="B79" s="395"/>
      <c r="C79" s="395"/>
      <c r="D79" s="356"/>
      <c r="E79" s="356"/>
      <c r="F79" s="356"/>
      <c r="G79" s="396"/>
      <c r="H79" s="356"/>
      <c r="I79" s="356"/>
      <c r="J79" s="397"/>
    </row>
    <row r="80" spans="4:10" s="350" customFormat="1" ht="12.75" customHeight="1">
      <c r="D80" s="354"/>
      <c r="E80" s="354"/>
      <c r="F80" s="354"/>
      <c r="G80" s="355"/>
      <c r="H80" s="356"/>
      <c r="I80" s="356"/>
      <c r="J80" s="356"/>
    </row>
    <row r="81" spans="1:10" ht="11.25" customHeight="1">
      <c r="A81" s="357"/>
      <c r="B81" s="357"/>
      <c r="C81" s="358"/>
      <c r="D81" s="550" t="s">
        <v>242</v>
      </c>
      <c r="E81" s="553" t="s">
        <v>147</v>
      </c>
      <c r="F81" s="554"/>
      <c r="G81" s="547" t="s">
        <v>148</v>
      </c>
      <c r="H81" s="359" t="s">
        <v>85</v>
      </c>
      <c r="I81" s="359"/>
      <c r="J81" s="359"/>
    </row>
    <row r="82" spans="3:10" ht="11.25" customHeight="1">
      <c r="C82" s="361"/>
      <c r="D82" s="551"/>
      <c r="E82" s="555"/>
      <c r="F82" s="556"/>
      <c r="G82" s="548"/>
      <c r="H82" s="362" t="s">
        <v>90</v>
      </c>
      <c r="I82" s="363"/>
      <c r="J82" s="364" t="s">
        <v>199</v>
      </c>
    </row>
    <row r="83" spans="1:10" ht="11.25" customHeight="1">
      <c r="A83" s="365" t="s">
        <v>149</v>
      </c>
      <c r="B83" s="365"/>
      <c r="C83" s="366"/>
      <c r="D83" s="551"/>
      <c r="E83" s="544" t="s">
        <v>251</v>
      </c>
      <c r="F83" s="544" t="s">
        <v>246</v>
      </c>
      <c r="G83" s="548"/>
      <c r="H83" s="367" t="s">
        <v>100</v>
      </c>
      <c r="I83" s="367"/>
      <c r="J83" s="367"/>
    </row>
    <row r="84" spans="3:10" ht="11.25" customHeight="1">
      <c r="C84" s="361"/>
      <c r="D84" s="551"/>
      <c r="E84" s="545"/>
      <c r="F84" s="545" t="s">
        <v>50</v>
      </c>
      <c r="G84" s="548"/>
      <c r="H84" s="368" t="s">
        <v>101</v>
      </c>
      <c r="I84" s="369" t="s">
        <v>102</v>
      </c>
      <c r="J84" s="370" t="s">
        <v>102</v>
      </c>
    </row>
    <row r="85" spans="1:10" ht="11.25" customHeight="1">
      <c r="A85" s="371"/>
      <c r="B85" s="371"/>
      <c r="C85" s="372"/>
      <c r="D85" s="552"/>
      <c r="E85" s="546"/>
      <c r="F85" s="546" t="s">
        <v>50</v>
      </c>
      <c r="G85" s="549"/>
      <c r="H85" s="373" t="s">
        <v>103</v>
      </c>
      <c r="I85" s="374" t="s">
        <v>104</v>
      </c>
      <c r="J85" s="375" t="s">
        <v>143</v>
      </c>
    </row>
    <row r="86" spans="1:10" ht="10.5" customHeight="1">
      <c r="A86" s="376"/>
      <c r="B86" s="376"/>
      <c r="C86" s="361"/>
      <c r="D86" s="377"/>
      <c r="E86" s="378"/>
      <c r="F86" s="378"/>
      <c r="G86" s="379"/>
      <c r="H86" s="380"/>
      <c r="I86" s="369"/>
      <c r="J86" s="369"/>
    </row>
    <row r="87" spans="1:10" ht="10.5" customHeight="1">
      <c r="A87" s="381"/>
      <c r="B87" s="381"/>
      <c r="C87" s="387"/>
      <c r="D87" s="382"/>
      <c r="E87" s="382"/>
      <c r="F87" s="386"/>
      <c r="G87" s="384"/>
      <c r="H87" s="385"/>
      <c r="I87" s="385"/>
      <c r="J87" s="385"/>
    </row>
    <row r="88" spans="1:10" ht="10.5" customHeight="1">
      <c r="A88" s="381" t="s">
        <v>164</v>
      </c>
      <c r="B88" s="381"/>
      <c r="C88" s="387"/>
      <c r="D88" s="382">
        <f>'[10]Veränd_VOL'!AC95</f>
        <v>136.31604508306685</v>
      </c>
      <c r="E88" s="382">
        <f>'[10]Veränd_VOL'!AD95</f>
        <v>154.5019897609321</v>
      </c>
      <c r="F88" s="386">
        <f>'[10]Veränd_VOL'!AE95</f>
        <v>120.8</v>
      </c>
      <c r="G88" s="384">
        <f>'[10]Veränd_VOL'!AF95</f>
        <v>137.69739245954577</v>
      </c>
      <c r="H88" s="385">
        <f>'[10]Veränd_VOL'!AG95</f>
        <v>-11.770686387926254</v>
      </c>
      <c r="I88" s="385">
        <f>'[10]Veränd_VOL'!AH95</f>
        <v>12.844408181346735</v>
      </c>
      <c r="J88" s="385">
        <f>'[10]Veränd_VOL'!AI95</f>
        <v>9.01199135729475</v>
      </c>
    </row>
    <row r="89" spans="1:10" ht="10.5" customHeight="1">
      <c r="A89" s="381"/>
      <c r="B89" s="381"/>
      <c r="C89" s="387"/>
      <c r="D89" s="382"/>
      <c r="E89" s="382"/>
      <c r="F89" s="386"/>
      <c r="G89" s="384"/>
      <c r="H89" s="385"/>
      <c r="I89" s="385"/>
      <c r="J89" s="385"/>
    </row>
    <row r="90" spans="1:10" ht="10.5" customHeight="1">
      <c r="A90" s="381"/>
      <c r="B90" s="381" t="s">
        <v>106</v>
      </c>
      <c r="C90" s="387"/>
      <c r="D90" s="382">
        <f>'[10]Veränd_VOL'!AC24</f>
        <v>142.467965213515</v>
      </c>
      <c r="E90" s="382">
        <f>'[10]Veränd_VOL'!AD24</f>
        <v>152.61933149716626</v>
      </c>
      <c r="F90" s="386">
        <f>'[10]Veränd_VOL'!AE24</f>
        <v>117.4</v>
      </c>
      <c r="G90" s="384">
        <f>'[10]Veränd_VOL'!AF24</f>
        <v>140.17061235996638</v>
      </c>
      <c r="H90" s="385">
        <f>'[10]Veränd_VOL'!AG24</f>
        <v>-6.651428874748908</v>
      </c>
      <c r="I90" s="385">
        <f>'[10]Veränd_VOL'!AH24</f>
        <v>21.35261091440799</v>
      </c>
      <c r="J90" s="385">
        <f>'[10]Veränd_VOL'!AI24</f>
        <v>11.41965911430982</v>
      </c>
    </row>
    <row r="91" spans="1:10" ht="10.5" customHeight="1">
      <c r="A91" s="381"/>
      <c r="B91" s="381" t="s">
        <v>107</v>
      </c>
      <c r="C91" s="387"/>
      <c r="D91" s="382">
        <f>'[10]Veränd_VOL'!AC59</f>
        <v>125.70013772288895</v>
      </c>
      <c r="E91" s="382">
        <f>'[10]Veränd_VOL'!AD59</f>
        <v>157.75075196835223</v>
      </c>
      <c r="F91" s="386">
        <f>'[10]Veränd_VOL'!AE59</f>
        <v>126.6</v>
      </c>
      <c r="G91" s="384">
        <f>'[10]Veränd_VOL'!AF59</f>
        <v>133.404714201635</v>
      </c>
      <c r="H91" s="385">
        <f>'[10]Veränd_VOL'!AG59</f>
        <v>-20.317249740840055</v>
      </c>
      <c r="I91" s="385">
        <f>'[10]Veränd_VOL'!AH59</f>
        <v>-0.7107916880813906</v>
      </c>
      <c r="J91" s="385">
        <f>'[10]Veränd_VOL'!AI59</f>
        <v>4.902250435921327</v>
      </c>
    </row>
    <row r="92" spans="1:10" ht="10.5" customHeight="1">
      <c r="A92" s="381"/>
      <c r="B92" s="381"/>
      <c r="C92" s="387"/>
      <c r="D92" s="382"/>
      <c r="E92" s="382"/>
      <c r="F92" s="386"/>
      <c r="G92" s="384"/>
      <c r="H92" s="385"/>
      <c r="I92" s="385"/>
      <c r="J92" s="385"/>
    </row>
    <row r="93" spans="1:10" ht="10.5" customHeight="1">
      <c r="A93" s="381"/>
      <c r="B93" s="381"/>
      <c r="C93" s="387"/>
      <c r="D93" s="382"/>
      <c r="E93" s="382"/>
      <c r="F93" s="386"/>
      <c r="G93" s="384"/>
      <c r="H93" s="385"/>
      <c r="I93" s="385"/>
      <c r="J93" s="385"/>
    </row>
    <row r="94" spans="1:10" ht="10.5" customHeight="1">
      <c r="A94" s="381" t="s">
        <v>165</v>
      </c>
      <c r="B94" s="381"/>
      <c r="C94" s="387"/>
      <c r="D94" s="382">
        <f>'[10]Veränd_VOL'!AC96</f>
        <v>140.80314735581717</v>
      </c>
      <c r="E94" s="382">
        <f>'[10]Veränd_VOL'!AD96</f>
        <v>139.7589226079171</v>
      </c>
      <c r="F94" s="383">
        <f>'[10]Veränd_VOL'!AE96</f>
        <v>125.7</v>
      </c>
      <c r="G94" s="384">
        <f>'[10]Veränd_VOL'!AF96</f>
        <v>131.14016109366463</v>
      </c>
      <c r="H94" s="385">
        <f>'[10]Veränd_VOL'!AG96</f>
        <v>0.7471614179722652</v>
      </c>
      <c r="I94" s="385">
        <f>'[10]Veränd_VOL'!AH96</f>
        <v>12.015232582193454</v>
      </c>
      <c r="J94" s="385">
        <f>'[10]Veränd_VOL'!AI96</f>
        <v>14.940605910290406</v>
      </c>
    </row>
    <row r="95" spans="1:10" ht="10.5" customHeight="1">
      <c r="A95" s="381"/>
      <c r="B95" s="381"/>
      <c r="C95" s="387"/>
      <c r="D95" s="382"/>
      <c r="E95" s="382"/>
      <c r="F95" s="386"/>
      <c r="G95" s="384"/>
      <c r="H95" s="385"/>
      <c r="I95" s="385"/>
      <c r="J95" s="385"/>
    </row>
    <row r="96" spans="1:10" ht="10.5" customHeight="1">
      <c r="A96" s="381"/>
      <c r="B96" s="381" t="s">
        <v>106</v>
      </c>
      <c r="C96" s="387"/>
      <c r="D96" s="382">
        <f>'[10]Veränd_VOL'!AC25</f>
        <v>135.3360545068915</v>
      </c>
      <c r="E96" s="382">
        <f>'[10]Veränd_VOL'!AD25</f>
        <v>133.14084559925115</v>
      </c>
      <c r="F96" s="383">
        <f>'[10]Veränd_VOL'!AE25</f>
        <v>121.3</v>
      </c>
      <c r="G96" s="384">
        <f>'[10]Veränd_VOL'!AF25</f>
        <v>126.15973592461722</v>
      </c>
      <c r="H96" s="385">
        <f>'[10]Veränd_VOL'!AG25</f>
        <v>1.648786965232165</v>
      </c>
      <c r="I96" s="385">
        <f>'[10]Veränd_VOL'!AH25</f>
        <v>11.571355735277402</v>
      </c>
      <c r="J96" s="385">
        <f>'[10]Veränd_VOL'!AI25</f>
        <v>14.518030425105371</v>
      </c>
    </row>
    <row r="97" spans="1:10" ht="10.5" customHeight="1">
      <c r="A97" s="381"/>
      <c r="B97" s="381" t="s">
        <v>107</v>
      </c>
      <c r="C97" s="387"/>
      <c r="D97" s="382">
        <f>'[10]Veränd_VOL'!AC60</f>
        <v>169.33378283128818</v>
      </c>
      <c r="E97" s="382">
        <f>'[10]Veränd_VOL'!AD60</f>
        <v>174.2960976604285</v>
      </c>
      <c r="F97" s="383">
        <f>'[10]Veränd_VOL'!AE60</f>
        <v>148.2</v>
      </c>
      <c r="G97" s="384">
        <f>'[10]Veränd_VOL'!AF60</f>
        <v>157.16012853137445</v>
      </c>
      <c r="H97" s="385">
        <f>'[10]Veränd_VOL'!AG60</f>
        <v>-2.8470602014326967</v>
      </c>
      <c r="I97" s="385">
        <f>'[10]Veränd_VOL'!AH60</f>
        <v>14.260312301813892</v>
      </c>
      <c r="J97" s="385">
        <f>'[10]Veränd_VOL'!AI60</f>
        <v>16.84962360934586</v>
      </c>
    </row>
    <row r="98" spans="1:10" ht="10.5" customHeight="1">
      <c r="A98" s="381"/>
      <c r="B98" s="381"/>
      <c r="C98" s="387"/>
      <c r="D98" s="382"/>
      <c r="E98" s="382"/>
      <c r="F98" s="386"/>
      <c r="G98" s="384"/>
      <c r="H98" s="385"/>
      <c r="I98" s="385"/>
      <c r="J98" s="385"/>
    </row>
    <row r="99" spans="1:10" ht="10.5" customHeight="1">
      <c r="A99" s="381"/>
      <c r="B99" s="381"/>
      <c r="C99" s="387"/>
      <c r="D99" s="382"/>
      <c r="E99" s="382"/>
      <c r="F99" s="386"/>
      <c r="G99" s="384"/>
      <c r="H99" s="385"/>
      <c r="I99" s="385"/>
      <c r="J99" s="385"/>
    </row>
    <row r="100" spans="1:10" ht="10.5" customHeight="1">
      <c r="A100" s="381" t="s">
        <v>166</v>
      </c>
      <c r="B100" s="381"/>
      <c r="C100" s="387"/>
      <c r="D100" s="382">
        <f>'[10]Veränd_VOL'!AC97</f>
        <v>105.43250180088613</v>
      </c>
      <c r="E100" s="382">
        <f>'[10]Veränd_VOL'!AD97</f>
        <v>114.23851786680983</v>
      </c>
      <c r="F100" s="383">
        <f>'[10]Veränd_VOL'!AE97</f>
        <v>97.8</v>
      </c>
      <c r="G100" s="384">
        <f>'[10]Veränd_VOL'!AF97</f>
        <v>102.18345563165785</v>
      </c>
      <c r="H100" s="385">
        <f>'[10]Veränd_VOL'!AG97</f>
        <v>-7.708447404920461</v>
      </c>
      <c r="I100" s="385">
        <f>'[10]Veränd_VOL'!AH97</f>
        <v>7.8041940704357184</v>
      </c>
      <c r="J100" s="385">
        <f>'[10]Veränd_VOL'!AI97</f>
        <v>4.091825919456795</v>
      </c>
    </row>
    <row r="101" spans="1:10" ht="10.5" customHeight="1">
      <c r="A101" s="381"/>
      <c r="B101" s="381"/>
      <c r="C101" s="387"/>
      <c r="D101" s="382"/>
      <c r="E101" s="382"/>
      <c r="F101" s="386"/>
      <c r="G101" s="384"/>
      <c r="H101" s="385"/>
      <c r="I101" s="385"/>
      <c r="J101" s="385"/>
    </row>
    <row r="102" spans="1:10" ht="10.5" customHeight="1">
      <c r="A102" s="381"/>
      <c r="B102" s="381" t="s">
        <v>106</v>
      </c>
      <c r="C102" s="387"/>
      <c r="D102" s="382">
        <f>'[10]Veränd_VOL'!AC26</f>
        <v>107.44153560451572</v>
      </c>
      <c r="E102" s="382">
        <f>'[10]Veränd_VOL'!AD26</f>
        <v>115.50414009876758</v>
      </c>
      <c r="F102" s="383">
        <f>'[10]Veränd_VOL'!AE26</f>
        <v>97.8</v>
      </c>
      <c r="G102" s="384">
        <f>'[10]Veränd_VOL'!AF26</f>
        <v>103.89692673535913</v>
      </c>
      <c r="H102" s="385">
        <f>'[10]Veränd_VOL'!AG26</f>
        <v>-6.980359740661698</v>
      </c>
      <c r="I102" s="385">
        <f>'[10]Veränd_VOL'!AH26</f>
        <v>9.858420863513011</v>
      </c>
      <c r="J102" s="385">
        <f>'[10]Veränd_VOL'!AI26</f>
        <v>6.492771317774495</v>
      </c>
    </row>
    <row r="103" spans="1:10" ht="10.5" customHeight="1">
      <c r="A103" s="381"/>
      <c r="B103" s="381" t="s">
        <v>107</v>
      </c>
      <c r="C103" s="387"/>
      <c r="D103" s="382">
        <f>'[10]Veränd_VOL'!AC61</f>
        <v>99.78585932670946</v>
      </c>
      <c r="E103" s="382">
        <f>'[10]Veränd_VOL'!AD61</f>
        <v>110.68132724660214</v>
      </c>
      <c r="F103" s="383">
        <f>'[10]Veränd_VOL'!AE61</f>
        <v>97.5</v>
      </c>
      <c r="G103" s="384">
        <f>'[10]Veränd_VOL'!AF61</f>
        <v>97.36545147072306</v>
      </c>
      <c r="H103" s="385">
        <f>'[10]Veränd_VOL'!AG61</f>
        <v>-9.843998252403651</v>
      </c>
      <c r="I103" s="385">
        <f>'[10]Veränd_VOL'!AH61</f>
        <v>2.344471104317391</v>
      </c>
      <c r="J103" s="385">
        <f>'[10]Veränd_VOL'!AI61</f>
        <v>-2.406568792966934</v>
      </c>
    </row>
    <row r="104" spans="1:10" ht="10.5" customHeight="1">
      <c r="A104" s="381"/>
      <c r="B104" s="381"/>
      <c r="C104" s="387"/>
      <c r="D104" s="382"/>
      <c r="E104" s="382"/>
      <c r="F104" s="386"/>
      <c r="G104" s="384"/>
      <c r="H104" s="385"/>
      <c r="I104" s="385"/>
      <c r="J104" s="385"/>
    </row>
    <row r="105" spans="1:10" ht="10.5" customHeight="1">
      <c r="A105" s="381"/>
      <c r="B105" s="381"/>
      <c r="C105" s="387"/>
      <c r="D105" s="382"/>
      <c r="E105" s="382"/>
      <c r="F105" s="386"/>
      <c r="G105" s="384"/>
      <c r="H105" s="385"/>
      <c r="I105" s="385"/>
      <c r="J105" s="385"/>
    </row>
    <row r="106" spans="1:10" ht="10.5" customHeight="1">
      <c r="A106" s="381" t="s">
        <v>167</v>
      </c>
      <c r="B106" s="381"/>
      <c r="C106" s="387"/>
      <c r="D106" s="382"/>
      <c r="E106" s="382"/>
      <c r="F106" s="386"/>
      <c r="G106" s="384"/>
      <c r="H106" s="385"/>
      <c r="I106" s="385"/>
      <c r="J106" s="385"/>
    </row>
    <row r="107" spans="1:10" ht="10.5" customHeight="1">
      <c r="A107" s="381"/>
      <c r="B107" s="381" t="s">
        <v>168</v>
      </c>
      <c r="C107" s="387"/>
      <c r="D107" s="382">
        <f>'[10]Veränd_VOL'!AC98</f>
        <v>92.46622430442162</v>
      </c>
      <c r="E107" s="382">
        <f>'[10]Veränd_VOL'!AD98</f>
        <v>154.5557402151445</v>
      </c>
      <c r="F107" s="386">
        <f>'[10]Veränd_VOL'!AE98</f>
        <v>60.5</v>
      </c>
      <c r="G107" s="384">
        <f>'[10]Veränd_VOL'!AF98</f>
        <v>105.51894040690345</v>
      </c>
      <c r="H107" s="385">
        <f>'[10]Veränd_VOL'!AG98</f>
        <v>-40.17289543843089</v>
      </c>
      <c r="I107" s="385">
        <f>'[10]Veränd_VOL'!AH98</f>
        <v>52.83673438747375</v>
      </c>
      <c r="J107" s="385">
        <f>'[10]Veränd_VOL'!AI98</f>
        <v>14.88578524277251</v>
      </c>
    </row>
    <row r="108" spans="1:10" ht="10.5" customHeight="1">
      <c r="A108" s="381"/>
      <c r="B108" s="381"/>
      <c r="C108" s="387"/>
      <c r="D108" s="382"/>
      <c r="E108" s="382"/>
      <c r="F108" s="386"/>
      <c r="G108" s="384"/>
      <c r="H108" s="385"/>
      <c r="I108" s="385"/>
      <c r="J108" s="385"/>
    </row>
    <row r="109" spans="1:10" ht="10.5" customHeight="1">
      <c r="A109" s="381"/>
      <c r="B109" s="381"/>
      <c r="C109" s="387"/>
      <c r="D109" s="382"/>
      <c r="E109" s="382"/>
      <c r="F109" s="386"/>
      <c r="G109" s="384"/>
      <c r="H109" s="385"/>
      <c r="I109" s="385"/>
      <c r="J109" s="385"/>
    </row>
    <row r="110" spans="1:10" ht="10.5" customHeight="1">
      <c r="A110" s="381" t="s">
        <v>169</v>
      </c>
      <c r="B110" s="381"/>
      <c r="C110" s="387"/>
      <c r="D110" s="382"/>
      <c r="E110" s="382"/>
      <c r="F110" s="386"/>
      <c r="G110" s="384"/>
      <c r="H110" s="385"/>
      <c r="I110" s="385"/>
      <c r="J110" s="385"/>
    </row>
    <row r="111" spans="1:10" ht="10.5" customHeight="1">
      <c r="A111" s="381"/>
      <c r="B111" s="381" t="s">
        <v>170</v>
      </c>
      <c r="C111" s="387"/>
      <c r="D111" s="382">
        <f>'[10]Veränd_VOL'!AC99</f>
        <v>156.01633287632572</v>
      </c>
      <c r="E111" s="382">
        <f>'[10]Veränd_VOL'!AD99</f>
        <v>165.23857050212666</v>
      </c>
      <c r="F111" s="386">
        <f>'[10]Veränd_VOL'!AE99</f>
        <v>140.6</v>
      </c>
      <c r="G111" s="384">
        <f>'[10]Veränd_VOL'!AF99</f>
        <v>154.2867997514616</v>
      </c>
      <c r="H111" s="385">
        <f>'[10]Veränd_VOL'!AG99</f>
        <v>-5.5811652193409955</v>
      </c>
      <c r="I111" s="385">
        <f>'[10]Veränd_VOL'!AH99</f>
        <v>10.964674876476334</v>
      </c>
      <c r="J111" s="385">
        <f>'[10]Veränd_VOL'!AI99</f>
        <v>11.523045093188824</v>
      </c>
    </row>
    <row r="112" spans="1:10" ht="10.5" customHeight="1">
      <c r="A112" s="381"/>
      <c r="B112" s="381"/>
      <c r="C112" s="387"/>
      <c r="D112" s="382"/>
      <c r="E112" s="382"/>
      <c r="F112" s="386"/>
      <c r="G112" s="384"/>
      <c r="H112" s="385"/>
      <c r="I112" s="385"/>
      <c r="J112" s="385"/>
    </row>
    <row r="113" spans="1:10" ht="10.5" customHeight="1">
      <c r="A113" s="381"/>
      <c r="B113" s="381" t="s">
        <v>106</v>
      </c>
      <c r="C113" s="387"/>
      <c r="D113" s="382">
        <f>'[10]Veränd_VOL'!AC28</f>
        <v>155.9953258986537</v>
      </c>
      <c r="E113" s="382">
        <f>'[10]Veränd_VOL'!AD28</f>
        <v>164.69244302214474</v>
      </c>
      <c r="F113" s="386">
        <f>'[10]Veränd_VOL'!AE28</f>
        <v>138.7</v>
      </c>
      <c r="G113" s="384">
        <f>'[10]Veränd_VOL'!AF28</f>
        <v>154.5696919684351</v>
      </c>
      <c r="H113" s="385">
        <f>'[10]Veränd_VOL'!AG28</f>
        <v>-5.28082343299845</v>
      </c>
      <c r="I113" s="385">
        <f>'[10]Veränd_VOL'!AH28</f>
        <v>12.469593293910393</v>
      </c>
      <c r="J113" s="385">
        <f>'[10]Veränd_VOL'!AI28</f>
        <v>14.395442566233275</v>
      </c>
    </row>
    <row r="114" spans="1:10" ht="10.5" customHeight="1">
      <c r="A114" s="381"/>
      <c r="B114" s="381" t="s">
        <v>107</v>
      </c>
      <c r="C114" s="387"/>
      <c r="D114" s="382">
        <f>'[10]Veränd_VOL'!AC63</f>
        <v>156.18422727284587</v>
      </c>
      <c r="E114" s="382">
        <f>'[10]Veränd_VOL'!AD63</f>
        <v>169.6033920521762</v>
      </c>
      <c r="F114" s="386">
        <f>'[10]Veränd_VOL'!AE63</f>
        <v>155.7</v>
      </c>
      <c r="G114" s="384">
        <f>'[10]Veränd_VOL'!AF63</f>
        <v>151.9477617978036</v>
      </c>
      <c r="H114" s="385">
        <f>'[10]Veränd_VOL'!AG63</f>
        <v>-7.912085139902209</v>
      </c>
      <c r="I114" s="385">
        <f>'[10]Veränd_VOL'!AH63</f>
        <v>0.311000175238205</v>
      </c>
      <c r="J114" s="385">
        <f>'[10]Veränd_VOL'!AI63</f>
        <v>-7.492129879686583</v>
      </c>
    </row>
    <row r="115" spans="1:10" ht="10.5" customHeight="1">
      <c r="A115" s="381"/>
      <c r="B115" s="381"/>
      <c r="C115" s="387"/>
      <c r="D115" s="382"/>
      <c r="E115" s="382"/>
      <c r="F115" s="386"/>
      <c r="G115" s="384"/>
      <c r="H115" s="385"/>
      <c r="I115" s="385"/>
      <c r="J115" s="385"/>
    </row>
    <row r="116" spans="1:10" ht="10.5" customHeight="1">
      <c r="A116" s="381"/>
      <c r="B116" s="381"/>
      <c r="C116" s="387"/>
      <c r="D116" s="382"/>
      <c r="E116" s="382"/>
      <c r="F116" s="386"/>
      <c r="G116" s="384"/>
      <c r="H116" s="385"/>
      <c r="I116" s="385"/>
      <c r="J116" s="385"/>
    </row>
    <row r="117" spans="1:10" ht="10.5" customHeight="1">
      <c r="A117" s="381" t="s">
        <v>171</v>
      </c>
      <c r="B117" s="381"/>
      <c r="C117" s="387"/>
      <c r="D117" s="382">
        <f>'[10]Veränd_VOL'!AC100</f>
        <v>112.48901762209056</v>
      </c>
      <c r="E117" s="382">
        <f>'[10]Veränd_VOL'!AD100</f>
        <v>116.64973951789544</v>
      </c>
      <c r="F117" s="383">
        <f>'[10]Veränd_VOL'!AE100</f>
        <v>83</v>
      </c>
      <c r="G117" s="384">
        <f>'[10]Veränd_VOL'!AF100</f>
        <v>103.30590681835378</v>
      </c>
      <c r="H117" s="385">
        <f>'[10]Veränd_VOL'!AG100</f>
        <v>-3.566850567348742</v>
      </c>
      <c r="I117" s="385">
        <f>'[10]Veränd_VOL'!AH100</f>
        <v>35.528936894085014</v>
      </c>
      <c r="J117" s="385">
        <f>'[10]Veränd_VOL'!AI100</f>
        <v>21.0058140224804</v>
      </c>
    </row>
    <row r="118" spans="1:10" ht="10.5" customHeight="1">
      <c r="A118" s="381"/>
      <c r="B118" s="381"/>
      <c r="C118" s="387"/>
      <c r="D118" s="382"/>
      <c r="E118" s="382"/>
      <c r="F118" s="386"/>
      <c r="G118" s="384"/>
      <c r="H118" s="385"/>
      <c r="I118" s="385"/>
      <c r="J118" s="385"/>
    </row>
    <row r="119" spans="1:10" ht="10.5" customHeight="1">
      <c r="A119" s="381"/>
      <c r="B119" s="381" t="s">
        <v>106</v>
      </c>
      <c r="C119" s="387"/>
      <c r="D119" s="382">
        <f>'[10]Veränd_VOL'!AC29</f>
        <v>101.47603481827223</v>
      </c>
      <c r="E119" s="382">
        <f>'[10]Veränd_VOL'!AD29</f>
        <v>109.84515728601758</v>
      </c>
      <c r="F119" s="383">
        <f>'[10]Veränd_VOL'!AE29</f>
        <v>87</v>
      </c>
      <c r="G119" s="384">
        <f>'[10]Veränd_VOL'!AF29</f>
        <v>94.30508852737358</v>
      </c>
      <c r="H119" s="385">
        <f>'[10]Veränd_VOL'!AG29</f>
        <v>-7.61901814747611</v>
      </c>
      <c r="I119" s="385">
        <f>'[10]Veränd_VOL'!AH29</f>
        <v>16.639120480772675</v>
      </c>
      <c r="J119" s="385">
        <f>'[10]Veränd_VOL'!AI29</f>
        <v>7.8108446079747225</v>
      </c>
    </row>
    <row r="120" spans="1:10" ht="10.5" customHeight="1">
      <c r="A120" s="381"/>
      <c r="B120" s="381" t="s">
        <v>107</v>
      </c>
      <c r="C120" s="387"/>
      <c r="D120" s="382">
        <f>'[10]Veränd_VOL'!AC64</f>
        <v>130.60585003700396</v>
      </c>
      <c r="E120" s="382">
        <f>'[10]Veränd_VOL'!AD64</f>
        <v>127.84357120386467</v>
      </c>
      <c r="F120" s="386">
        <f>'[10]Veränd_VOL'!AE64</f>
        <v>76.4</v>
      </c>
      <c r="G120" s="384">
        <f>'[10]Veränd_VOL'!AF64</f>
        <v>118.12656394312647</v>
      </c>
      <c r="H120" s="385">
        <f>'[10]Veränd_VOL'!AG64</f>
        <v>2.1606708942246664</v>
      </c>
      <c r="I120" s="385">
        <f>'[10]Veränd_VOL'!AH64</f>
        <v>70.95006549346067</v>
      </c>
      <c r="J120" s="385">
        <f>'[10]Veränd_VOL'!AI64</f>
        <v>44.182658733051966</v>
      </c>
    </row>
    <row r="121" spans="1:10" ht="10.5" customHeight="1">
      <c r="A121" s="398"/>
      <c r="B121" s="398"/>
      <c r="C121" s="399"/>
      <c r="D121" s="382"/>
      <c r="E121" s="382"/>
      <c r="F121" s="386"/>
      <c r="G121" s="384"/>
      <c r="H121" s="385"/>
      <c r="I121" s="385"/>
      <c r="J121" s="385"/>
    </row>
    <row r="122" spans="1:10" ht="10.5" customHeight="1">
      <c r="A122" s="398"/>
      <c r="B122" s="398"/>
      <c r="C122" s="399"/>
      <c r="D122" s="382"/>
      <c r="E122" s="382"/>
      <c r="F122" s="386"/>
      <c r="G122" s="384"/>
      <c r="H122" s="385"/>
      <c r="I122" s="385"/>
      <c r="J122" s="385"/>
    </row>
    <row r="123" spans="1:10" ht="10.5" customHeight="1">
      <c r="A123" s="381" t="s">
        <v>172</v>
      </c>
      <c r="B123" s="398"/>
      <c r="C123" s="399"/>
      <c r="D123" s="382"/>
      <c r="E123" s="382"/>
      <c r="F123" s="386"/>
      <c r="G123" s="384"/>
      <c r="H123" s="385"/>
      <c r="I123" s="385"/>
      <c r="J123" s="385"/>
    </row>
    <row r="124" spans="1:10" ht="10.5" customHeight="1">
      <c r="A124" s="381"/>
      <c r="B124" s="381" t="s">
        <v>173</v>
      </c>
      <c r="C124" s="399"/>
      <c r="D124" s="382">
        <f>'[10]Veränd_VOL'!AC101</f>
        <v>100.12352752457727</v>
      </c>
      <c r="E124" s="382">
        <f>'[10]Veränd_VOL'!AD101</f>
        <v>117.61101090549543</v>
      </c>
      <c r="F124" s="383">
        <f>'[10]Veränd_VOL'!AE101</f>
        <v>112.7</v>
      </c>
      <c r="G124" s="384">
        <f>'[10]Veränd_VOL'!AF101</f>
        <v>100.17877750120766</v>
      </c>
      <c r="H124" s="385">
        <f>'[10]Veränd_VOL'!AG101</f>
        <v>-14.868916818485616</v>
      </c>
      <c r="I124" s="385">
        <f>'[10]Veränd_VOL'!AH101</f>
        <v>-11.159247981741556</v>
      </c>
      <c r="J124" s="385">
        <f>'[10]Veränd_VOL'!AI101</f>
        <v>-17.25815992057331</v>
      </c>
    </row>
    <row r="125" spans="1:10" ht="10.5" customHeight="1">
      <c r="A125" s="381"/>
      <c r="B125" s="381"/>
      <c r="C125" s="399"/>
      <c r="D125" s="382"/>
      <c r="E125" s="382"/>
      <c r="F125" s="386"/>
      <c r="G125" s="384"/>
      <c r="H125" s="385"/>
      <c r="I125" s="385"/>
      <c r="J125" s="385"/>
    </row>
    <row r="126" spans="1:10" ht="10.5" customHeight="1">
      <c r="A126" s="381"/>
      <c r="B126" s="381" t="s">
        <v>106</v>
      </c>
      <c r="C126" s="399"/>
      <c r="D126" s="382">
        <f>'[10]Veränd_VOL'!AC30</f>
        <v>94.17146258519503</v>
      </c>
      <c r="E126" s="382">
        <f>'[10]Veränd_VOL'!AD30</f>
        <v>108.11380883863882</v>
      </c>
      <c r="F126" s="383">
        <f>'[10]Veränd_VOL'!AE30</f>
        <v>111.3</v>
      </c>
      <c r="G126" s="384">
        <f>'[10]Veränd_VOL'!AF30</f>
        <v>94.79768534170788</v>
      </c>
      <c r="H126" s="385">
        <f>'[10]Veränd_VOL'!AG30</f>
        <v>-12.895990256205765</v>
      </c>
      <c r="I126" s="385">
        <f>'[10]Veränd_VOL'!AH30</f>
        <v>-15.389521486796916</v>
      </c>
      <c r="J126" s="385">
        <f>'[10]Veränd_VOL'!AI30</f>
        <v>-21.483929711174618</v>
      </c>
    </row>
    <row r="127" spans="1:10" ht="10.5" customHeight="1">
      <c r="A127" s="381"/>
      <c r="B127" s="381" t="s">
        <v>107</v>
      </c>
      <c r="C127" s="399"/>
      <c r="D127" s="382">
        <f>'[10]Veränd_VOL'!AC65</f>
        <v>109.0184131700401</v>
      </c>
      <c r="E127" s="382">
        <f>'[10]Veränd_VOL'!AD65</f>
        <v>131.80382082666048</v>
      </c>
      <c r="F127" s="383">
        <f>'[10]Veränd_VOL'!AE65</f>
        <v>114.9</v>
      </c>
      <c r="G127" s="384">
        <f>'[10]Veränd_VOL'!AF65</f>
        <v>108.20069081127289</v>
      </c>
      <c r="H127" s="385">
        <f>'[10]Veränd_VOL'!AG65</f>
        <v>-17.287365050354808</v>
      </c>
      <c r="I127" s="385">
        <f>'[10]Veränd_VOL'!AH65</f>
        <v>-5.118874525639599</v>
      </c>
      <c r="J127" s="385">
        <f>'[10]Veränd_VOL'!AI65</f>
        <v>-11.028015362076154</v>
      </c>
    </row>
    <row r="128" spans="1:10" ht="10.5" customHeight="1">
      <c r="A128" s="381"/>
      <c r="B128" s="381"/>
      <c r="C128" s="399"/>
      <c r="D128" s="382"/>
      <c r="E128" s="382"/>
      <c r="F128" s="386"/>
      <c r="G128" s="384"/>
      <c r="H128" s="385"/>
      <c r="I128" s="385"/>
      <c r="J128" s="385"/>
    </row>
    <row r="129" spans="1:10" ht="10.5" customHeight="1">
      <c r="A129" s="381"/>
      <c r="B129" s="381"/>
      <c r="C129" s="399"/>
      <c r="D129" s="382"/>
      <c r="E129" s="382"/>
      <c r="F129" s="386"/>
      <c r="G129" s="384"/>
      <c r="H129" s="385"/>
      <c r="I129" s="385"/>
      <c r="J129" s="385"/>
    </row>
    <row r="130" spans="1:10" ht="10.5" customHeight="1">
      <c r="A130" s="381" t="s">
        <v>174</v>
      </c>
      <c r="B130" s="381"/>
      <c r="C130" s="399"/>
      <c r="D130" s="382">
        <f>'[10]Veränd_VOL'!AC102</f>
        <v>155.19903835851642</v>
      </c>
      <c r="E130" s="382">
        <f>'[10]Veränd_VOL'!AD102</f>
        <v>149.86364499021343</v>
      </c>
      <c r="F130" s="383">
        <f>'[10]Veränd_VOL'!AE102</f>
        <v>126.5</v>
      </c>
      <c r="G130" s="384">
        <f>'[10]Veränd_VOL'!AF102</f>
        <v>139.6414448000828</v>
      </c>
      <c r="H130" s="385">
        <f>'[10]Veränd_VOL'!AG102</f>
        <v>3.5601652212926</v>
      </c>
      <c r="I130" s="385">
        <f>'[10]Veränd_VOL'!AH102</f>
        <v>22.686986844677012</v>
      </c>
      <c r="J130" s="385">
        <f>'[10]Veränd_VOL'!AI102</f>
        <v>15.1400059547287</v>
      </c>
    </row>
    <row r="131" spans="1:10" ht="10.5" customHeight="1">
      <c r="A131" s="381"/>
      <c r="B131" s="381"/>
      <c r="C131" s="399"/>
      <c r="D131" s="382"/>
      <c r="E131" s="382"/>
      <c r="F131" s="386"/>
      <c r="G131" s="384"/>
      <c r="H131" s="385"/>
      <c r="I131" s="385"/>
      <c r="J131" s="385"/>
    </row>
    <row r="132" spans="1:10" ht="10.5" customHeight="1">
      <c r="A132" s="381"/>
      <c r="B132" s="381"/>
      <c r="C132" s="399"/>
      <c r="D132" s="382"/>
      <c r="E132" s="382"/>
      <c r="F132" s="386"/>
      <c r="G132" s="384"/>
      <c r="H132" s="385"/>
      <c r="I132" s="385"/>
      <c r="J132" s="385"/>
    </row>
    <row r="133" spans="1:10" ht="10.5" customHeight="1">
      <c r="A133" s="381" t="s">
        <v>175</v>
      </c>
      <c r="B133" s="381"/>
      <c r="C133" s="399"/>
      <c r="D133" s="382">
        <f>'[10]Veränd_VOL'!AC103</f>
        <v>111.44548909603583</v>
      </c>
      <c r="E133" s="382">
        <f>'[10]Veränd_VOL'!AD103</f>
        <v>113.92317510951165</v>
      </c>
      <c r="F133" s="386">
        <f>'[10]Veränd_VOL'!AE103</f>
        <v>174.8</v>
      </c>
      <c r="G133" s="384">
        <f>'[10]Veränd_VOL'!AF103</f>
        <v>116.17505327818654</v>
      </c>
      <c r="H133" s="385">
        <f>'[10]Veränd_VOL'!AG103</f>
        <v>-2.1748744371758226</v>
      </c>
      <c r="I133" s="385">
        <f>'[10]Veränd_VOL'!AH103</f>
        <v>-36.24399937297722</v>
      </c>
      <c r="J133" s="385">
        <f>'[10]Veränd_VOL'!AI103</f>
        <v>-35.57736193001076</v>
      </c>
    </row>
    <row r="134" spans="1:10" ht="10.5" customHeight="1">
      <c r="A134" s="381"/>
      <c r="B134" s="381"/>
      <c r="C134" s="399"/>
      <c r="D134" s="382"/>
      <c r="E134" s="382"/>
      <c r="F134" s="386"/>
      <c r="G134" s="384"/>
      <c r="H134" s="385"/>
      <c r="I134" s="385"/>
      <c r="J134" s="385"/>
    </row>
    <row r="135" spans="1:10" ht="10.5" customHeight="1">
      <c r="A135" s="381"/>
      <c r="B135" s="381" t="s">
        <v>106</v>
      </c>
      <c r="C135" s="399"/>
      <c r="D135" s="382">
        <f>'[10]Veränd_VOL'!AC32</f>
        <v>100.68615371257637</v>
      </c>
      <c r="E135" s="382">
        <f>'[10]Veränd_VOL'!AD32</f>
        <v>105.52756987150993</v>
      </c>
      <c r="F135" s="386">
        <f>'[10]Veränd_VOL'!AE32</f>
        <v>173.6</v>
      </c>
      <c r="G135" s="384">
        <f>'[10]Veränd_VOL'!AF32</f>
        <v>108.68860174612608</v>
      </c>
      <c r="H135" s="385">
        <f>'[10]Veränd_VOL'!AG32</f>
        <v>-4.587821139848525</v>
      </c>
      <c r="I135" s="385">
        <f>'[10]Veränd_VOL'!AH32</f>
        <v>-42.0010635296219</v>
      </c>
      <c r="J135" s="385">
        <f>'[10]Veränd_VOL'!AI32</f>
        <v>-38.99273284429175</v>
      </c>
    </row>
    <row r="136" spans="1:10" ht="10.5" customHeight="1">
      <c r="A136" s="381"/>
      <c r="B136" s="381" t="s">
        <v>107</v>
      </c>
      <c r="C136" s="399"/>
      <c r="D136" s="382">
        <f>'[10]Veränd_VOL'!AC67</f>
        <v>408.83607702261446</v>
      </c>
      <c r="E136" s="382">
        <f>'[10]Veränd_VOL'!AD67</f>
        <v>345.9796999483031</v>
      </c>
      <c r="F136" s="386">
        <f>'[10]Veränd_VOL'!AE67</f>
        <v>207</v>
      </c>
      <c r="G136" s="384">
        <f>'[10]Veränd_VOL'!AF67</f>
        <v>322.86380084046345</v>
      </c>
      <c r="H136" s="385">
        <f>'[10]Veränd_VOL'!AG67</f>
        <v>18.167648877579655</v>
      </c>
      <c r="I136" s="385">
        <f>'[10]Veränd_VOL'!AH67</f>
        <v>97.50535121865433</v>
      </c>
      <c r="J136" s="385">
        <f>'[10]Veränd_VOL'!AI67</f>
        <v>34.32667422140429</v>
      </c>
    </row>
    <row r="137" spans="1:10" ht="10.5" customHeight="1">
      <c r="A137" s="381"/>
      <c r="B137" s="381"/>
      <c r="C137" s="399"/>
      <c r="D137" s="382"/>
      <c r="E137" s="382"/>
      <c r="F137" s="386"/>
      <c r="G137" s="384"/>
      <c r="H137" s="385"/>
      <c r="I137" s="385"/>
      <c r="J137" s="385"/>
    </row>
    <row r="138" spans="1:10" ht="10.5" customHeight="1">
      <c r="A138" s="398"/>
      <c r="B138" s="398"/>
      <c r="C138" s="399"/>
      <c r="D138" s="382"/>
      <c r="E138" s="382"/>
      <c r="F138" s="386"/>
      <c r="G138" s="384"/>
      <c r="H138" s="385"/>
      <c r="I138" s="385"/>
      <c r="J138" s="385"/>
    </row>
    <row r="139" spans="1:10" ht="10.5" customHeight="1">
      <c r="A139" s="381" t="s">
        <v>176</v>
      </c>
      <c r="B139" s="381"/>
      <c r="C139" s="387"/>
      <c r="D139" s="382"/>
      <c r="E139" s="382"/>
      <c r="F139" s="386"/>
      <c r="G139" s="384"/>
      <c r="H139" s="385"/>
      <c r="I139" s="385"/>
      <c r="J139" s="385"/>
    </row>
    <row r="140" spans="1:10" ht="10.5" customHeight="1">
      <c r="A140" s="381"/>
      <c r="B140" s="381" t="s">
        <v>177</v>
      </c>
      <c r="C140" s="387"/>
      <c r="D140" s="382">
        <f>'[10]Veränd_VOL'!AC104</f>
        <v>87.23760494796112</v>
      </c>
      <c r="E140" s="382">
        <f>'[10]Veränd_VOL'!AD104</f>
        <v>101.99731971087145</v>
      </c>
      <c r="F140" s="386">
        <f>'[10]Veränd_VOL'!AE104</f>
        <v>89.3</v>
      </c>
      <c r="G140" s="384">
        <f>'[10]Veränd_VOL'!AF104</f>
        <v>89.19567999052711</v>
      </c>
      <c r="H140" s="385">
        <f>'[10]Veränd_VOL'!AG104</f>
        <v>-14.470688842362943</v>
      </c>
      <c r="I140" s="385">
        <f>'[10]Veränd_VOL'!AH104</f>
        <v>-2.3095129362137516</v>
      </c>
      <c r="J140" s="385">
        <f>'[10]Veränd_VOL'!AI104</f>
        <v>-2.081909397804639</v>
      </c>
    </row>
    <row r="141" spans="1:10" ht="10.5" customHeight="1">
      <c r="A141" s="381"/>
      <c r="B141" s="381"/>
      <c r="C141" s="387"/>
      <c r="D141" s="382"/>
      <c r="E141" s="382"/>
      <c r="F141" s="386"/>
      <c r="G141" s="384"/>
      <c r="H141" s="385"/>
      <c r="I141" s="385"/>
      <c r="J141" s="385"/>
    </row>
    <row r="142" spans="1:10" ht="10.5" customHeight="1">
      <c r="A142" s="381"/>
      <c r="B142" s="381" t="s">
        <v>106</v>
      </c>
      <c r="C142" s="387"/>
      <c r="D142" s="382">
        <f>'[10]Veränd_VOL'!AC33</f>
        <v>85.56164779178607</v>
      </c>
      <c r="E142" s="382">
        <f>'[10]Veränd_VOL'!AD33</f>
        <v>99.38007235394211</v>
      </c>
      <c r="F142" s="386">
        <f>'[10]Veränd_VOL'!AE33</f>
        <v>87.5</v>
      </c>
      <c r="G142" s="384">
        <f>'[10]Veränd_VOL'!AF33</f>
        <v>86.71343437438432</v>
      </c>
      <c r="H142" s="385">
        <f>'[10]Veränd_VOL'!AG33</f>
        <v>-13.904623165237517</v>
      </c>
      <c r="I142" s="385">
        <f>'[10]Veränd_VOL'!AH33</f>
        <v>-2.2152596665302036</v>
      </c>
      <c r="J142" s="385">
        <f>'[10]Veränd_VOL'!AI33</f>
        <v>-1.919358146905051</v>
      </c>
    </row>
    <row r="143" spans="1:10" ht="10.5" customHeight="1">
      <c r="A143" s="381"/>
      <c r="B143" s="381" t="s">
        <v>107</v>
      </c>
      <c r="C143" s="387"/>
      <c r="D143" s="382">
        <f>'[10]Veränd_VOL'!AC68</f>
        <v>100.64332384614765</v>
      </c>
      <c r="E143" s="382">
        <f>'[10]Veränd_VOL'!AD68</f>
        <v>122.93227158615971</v>
      </c>
      <c r="F143" s="386">
        <f>'[10]Veränd_VOL'!AE68</f>
        <v>103.8</v>
      </c>
      <c r="G143" s="384">
        <f>'[10]Veränd_VOL'!AF68</f>
        <v>108.92641018486076</v>
      </c>
      <c r="H143" s="385">
        <f>'[10]Veränd_VOL'!AG68</f>
        <v>-18.131079376004514</v>
      </c>
      <c r="I143" s="385">
        <f>'[10]Veränd_VOL'!AH68</f>
        <v>-3.041113828374128</v>
      </c>
      <c r="J143" s="385">
        <f>'[10]Veränd_VOL'!AI68</f>
        <v>-3.3233123294090556</v>
      </c>
    </row>
    <row r="144" spans="1:10" ht="10.5" customHeight="1">
      <c r="A144" s="381"/>
      <c r="B144" s="381"/>
      <c r="C144" s="389"/>
      <c r="D144" s="382"/>
      <c r="E144" s="382"/>
      <c r="F144" s="391"/>
      <c r="G144" s="384"/>
      <c r="H144" s="385"/>
      <c r="I144" s="385"/>
      <c r="J144" s="385"/>
    </row>
    <row r="145" spans="1:10" ht="10.5" customHeight="1">
      <c r="A145" s="398"/>
      <c r="B145" s="398"/>
      <c r="C145" s="400"/>
      <c r="D145" s="401"/>
      <c r="E145" s="401"/>
      <c r="F145" s="402"/>
      <c r="G145" s="403"/>
      <c r="H145" s="404"/>
      <c r="I145" s="404"/>
      <c r="J145" s="404"/>
    </row>
    <row r="146" spans="1:10" ht="10.5" customHeight="1">
      <c r="A146" s="398"/>
      <c r="B146" s="398"/>
      <c r="C146" s="400"/>
      <c r="D146" s="405"/>
      <c r="E146" s="405"/>
      <c r="F146" s="402"/>
      <c r="G146" s="406"/>
      <c r="H146" s="405"/>
      <c r="I146" s="405"/>
      <c r="J146" s="405"/>
    </row>
    <row r="147" spans="1:10" ht="10.5" customHeight="1">
      <c r="A147" s="398"/>
      <c r="B147" s="398"/>
      <c r="C147" s="400"/>
      <c r="D147" s="405"/>
      <c r="E147" s="405"/>
      <c r="F147" s="402"/>
      <c r="G147" s="406"/>
      <c r="H147" s="405"/>
      <c r="I147" s="405"/>
      <c r="J147" s="405"/>
    </row>
    <row r="148" spans="1:10" ht="10.5" customHeight="1">
      <c r="A148" s="398"/>
      <c r="B148" s="398"/>
      <c r="C148" s="400"/>
      <c r="D148" s="405"/>
      <c r="E148" s="405"/>
      <c r="F148" s="402"/>
      <c r="G148" s="406"/>
      <c r="H148" s="405"/>
      <c r="I148" s="405"/>
      <c r="J148" s="405"/>
    </row>
    <row r="149" spans="1:10" ht="10.5" customHeight="1">
      <c r="A149" s="398"/>
      <c r="B149" s="398"/>
      <c r="C149" s="400"/>
      <c r="D149" s="405"/>
      <c r="E149" s="405"/>
      <c r="F149" s="402"/>
      <c r="G149" s="406"/>
      <c r="H149" s="405"/>
      <c r="I149" s="405"/>
      <c r="J149" s="405"/>
    </row>
    <row r="150" spans="1:10" ht="12.75">
      <c r="A150" s="398"/>
      <c r="B150" s="398"/>
      <c r="C150" s="400"/>
      <c r="D150" s="405"/>
      <c r="E150" s="405"/>
      <c r="F150" s="402"/>
      <c r="G150" s="406"/>
      <c r="H150" s="405"/>
      <c r="I150" s="405"/>
      <c r="J150" s="405"/>
    </row>
    <row r="151" spans="1:10" ht="10.5" customHeight="1">
      <c r="A151" s="398"/>
      <c r="C151" s="376"/>
      <c r="D151" s="405"/>
      <c r="E151" s="405"/>
      <c r="F151" s="402"/>
      <c r="G151" s="406"/>
      <c r="H151" s="405"/>
      <c r="I151" s="405"/>
      <c r="J151" s="405"/>
    </row>
    <row r="152" spans="1:10" ht="10.5" customHeight="1">
      <c r="A152" s="398"/>
      <c r="B152" s="398"/>
      <c r="C152" s="400"/>
      <c r="D152" s="405"/>
      <c r="E152" s="405"/>
      <c r="F152" s="402"/>
      <c r="G152" s="406"/>
      <c r="H152" s="405"/>
      <c r="I152" s="405"/>
      <c r="J152" s="405"/>
    </row>
    <row r="153" spans="2:10" ht="10.5" customHeight="1">
      <c r="B153" s="398"/>
      <c r="C153" s="376"/>
      <c r="D153" s="405"/>
      <c r="E153" s="405"/>
      <c r="F153" s="402"/>
      <c r="G153" s="406"/>
      <c r="H153" s="405"/>
      <c r="I153" s="405"/>
      <c r="J153" s="405"/>
    </row>
    <row r="154" ht="10.5" customHeight="1"/>
  </sheetData>
  <mergeCells count="12">
    <mergeCell ref="A76:J76"/>
    <mergeCell ref="D81:D85"/>
    <mergeCell ref="E81:F82"/>
    <mergeCell ref="G81:G85"/>
    <mergeCell ref="E83:E85"/>
    <mergeCell ref="F83:F85"/>
    <mergeCell ref="A3:J3"/>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3" max="255" man="1"/>
  </rowBreaks>
</worksheet>
</file>

<file path=xl/worksheets/sheet15.xml><?xml version="1.0" encoding="utf-8"?>
<worksheet xmlns="http://schemas.openxmlformats.org/spreadsheetml/2006/main" xmlns:r="http://schemas.openxmlformats.org/officeDocument/2006/relationships">
  <dimension ref="A1:J153"/>
  <sheetViews>
    <sheetView workbookViewId="0" topLeftCell="A1">
      <selection activeCell="B61" sqref="B61"/>
    </sheetView>
  </sheetViews>
  <sheetFormatPr defaultColWidth="11.421875" defaultRowHeight="12.75"/>
  <cols>
    <col min="1" max="1" width="1.1484375" style="420" customWidth="1"/>
    <col min="2" max="2" width="11.140625" style="420" customWidth="1"/>
    <col min="3" max="3" width="25.140625" style="420" customWidth="1"/>
    <col min="4" max="4" width="8.421875" style="420" customWidth="1"/>
    <col min="5" max="6" width="8.8515625" style="420" customWidth="1"/>
    <col min="7" max="7" width="7.421875" style="420" customWidth="1"/>
    <col min="8" max="8" width="7.00390625" style="420" customWidth="1"/>
    <col min="9" max="9" width="6.7109375" style="420" customWidth="1"/>
    <col min="10" max="11" width="7.140625" style="420" customWidth="1"/>
    <col min="12" max="12" width="8.00390625" style="420" customWidth="1"/>
    <col min="13" max="13" width="6.140625" style="420" customWidth="1"/>
    <col min="14" max="14" width="5.7109375" style="420" customWidth="1"/>
    <col min="15" max="15" width="6.8515625" style="420" customWidth="1"/>
    <col min="16" max="16384" width="11.421875" style="420" customWidth="1"/>
  </cols>
  <sheetData>
    <row r="1" spans="1:10" s="410" customFormat="1" ht="12.75" customHeight="1">
      <c r="A1" s="407" t="s">
        <v>178</v>
      </c>
      <c r="B1" s="408"/>
      <c r="C1" s="408"/>
      <c r="D1" s="408"/>
      <c r="E1" s="408"/>
      <c r="F1" s="408"/>
      <c r="G1" s="409"/>
      <c r="H1" s="408"/>
      <c r="I1" s="408"/>
      <c r="J1" s="408"/>
    </row>
    <row r="2" spans="1:10" s="410" customFormat="1" ht="12.75" customHeight="1">
      <c r="A2" s="411"/>
      <c r="B2" s="408"/>
      <c r="C2" s="408"/>
      <c r="D2" s="408"/>
      <c r="E2" s="408"/>
      <c r="F2" s="408"/>
      <c r="G2" s="409"/>
      <c r="H2" s="408"/>
      <c r="I2" s="408"/>
      <c r="J2" s="408"/>
    </row>
    <row r="3" spans="1:10" s="410" customFormat="1" ht="15.75" customHeight="1">
      <c r="A3" s="561" t="s">
        <v>179</v>
      </c>
      <c r="B3" s="561"/>
      <c r="C3" s="561"/>
      <c r="D3" s="561"/>
      <c r="E3" s="561"/>
      <c r="F3" s="561"/>
      <c r="G3" s="561"/>
      <c r="H3" s="561"/>
      <c r="I3" s="561"/>
      <c r="J3" s="561"/>
    </row>
    <row r="4" spans="1:10" s="410" customFormat="1" ht="13.5" customHeight="1">
      <c r="A4" s="412" t="s">
        <v>180</v>
      </c>
      <c r="B4" s="413"/>
      <c r="C4" s="413"/>
      <c r="D4" s="408"/>
      <c r="E4" s="408"/>
      <c r="F4" s="408"/>
      <c r="G4" s="409"/>
      <c r="H4" s="408"/>
      <c r="I4" s="408"/>
      <c r="J4" s="413"/>
    </row>
    <row r="5" spans="1:10" s="410" customFormat="1" ht="13.5" customHeight="1">
      <c r="A5" s="412" t="s">
        <v>84</v>
      </c>
      <c r="B5" s="413"/>
      <c r="C5" s="413"/>
      <c r="D5" s="408"/>
      <c r="E5" s="408"/>
      <c r="F5" s="408"/>
      <c r="G5" s="409"/>
      <c r="H5" s="408"/>
      <c r="I5" s="408"/>
      <c r="J5" s="413"/>
    </row>
    <row r="6" spans="4:10" s="410" customFormat="1" ht="12.75" customHeight="1">
      <c r="D6" s="414"/>
      <c r="E6" s="414"/>
      <c r="F6" s="414"/>
      <c r="G6" s="415"/>
      <c r="H6" s="416"/>
      <c r="I6" s="416"/>
      <c r="J6" s="416"/>
    </row>
    <row r="7" spans="4:10" s="410" customFormat="1" ht="12.75" customHeight="1">
      <c r="D7" s="414"/>
      <c r="E7" s="414"/>
      <c r="F7" s="414"/>
      <c r="G7" s="415"/>
      <c r="H7" s="416"/>
      <c r="I7" s="416"/>
      <c r="J7" s="416"/>
    </row>
    <row r="8" spans="1:10" ht="11.25" customHeight="1">
      <c r="A8" s="417"/>
      <c r="B8" s="417"/>
      <c r="C8" s="418"/>
      <c r="D8" s="566" t="s">
        <v>242</v>
      </c>
      <c r="E8" s="569" t="s">
        <v>147</v>
      </c>
      <c r="F8" s="570"/>
      <c r="G8" s="563" t="s">
        <v>148</v>
      </c>
      <c r="H8" s="419" t="s">
        <v>85</v>
      </c>
      <c r="I8" s="419"/>
      <c r="J8" s="419"/>
    </row>
    <row r="9" spans="3:10" ht="11.25" customHeight="1">
      <c r="C9" s="421"/>
      <c r="D9" s="567"/>
      <c r="E9" s="571"/>
      <c r="F9" s="572"/>
      <c r="G9" s="564"/>
      <c r="H9" s="422" t="s">
        <v>90</v>
      </c>
      <c r="I9" s="423"/>
      <c r="J9" s="424" t="s">
        <v>199</v>
      </c>
    </row>
    <row r="10" spans="1:10" ht="11.25" customHeight="1">
      <c r="A10" s="425" t="s">
        <v>149</v>
      </c>
      <c r="B10" s="425"/>
      <c r="C10" s="426"/>
      <c r="D10" s="567"/>
      <c r="E10" s="558" t="s">
        <v>251</v>
      </c>
      <c r="F10" s="558" t="s">
        <v>246</v>
      </c>
      <c r="G10" s="564"/>
      <c r="H10" s="427" t="s">
        <v>100</v>
      </c>
      <c r="I10" s="427"/>
      <c r="J10" s="427"/>
    </row>
    <row r="11" spans="3:10" ht="11.25" customHeight="1">
      <c r="C11" s="421"/>
      <c r="D11" s="567"/>
      <c r="E11" s="559"/>
      <c r="F11" s="559" t="s">
        <v>50</v>
      </c>
      <c r="G11" s="564"/>
      <c r="H11" s="428" t="s">
        <v>101</v>
      </c>
      <c r="I11" s="429" t="s">
        <v>102</v>
      </c>
      <c r="J11" s="430" t="s">
        <v>102</v>
      </c>
    </row>
    <row r="12" spans="1:10" ht="11.25" customHeight="1">
      <c r="A12" s="431"/>
      <c r="B12" s="431"/>
      <c r="C12" s="432"/>
      <c r="D12" s="568"/>
      <c r="E12" s="560"/>
      <c r="F12" s="560" t="s">
        <v>50</v>
      </c>
      <c r="G12" s="565"/>
      <c r="H12" s="433" t="s">
        <v>103</v>
      </c>
      <c r="I12" s="434" t="s">
        <v>104</v>
      </c>
      <c r="J12" s="435" t="s">
        <v>143</v>
      </c>
    </row>
    <row r="13" spans="1:10" ht="10.5" customHeight="1">
      <c r="A13" s="436"/>
      <c r="B13" s="436"/>
      <c r="C13" s="421"/>
      <c r="D13" s="437"/>
      <c r="E13" s="438"/>
      <c r="F13" s="438"/>
      <c r="G13" s="439"/>
      <c r="H13" s="440"/>
      <c r="I13" s="429"/>
      <c r="J13" s="429"/>
    </row>
    <row r="14" spans="1:10" ht="10.5" customHeight="1">
      <c r="A14" s="436"/>
      <c r="B14" s="436"/>
      <c r="C14" s="421"/>
      <c r="D14" s="437"/>
      <c r="E14" s="438"/>
      <c r="F14" s="438"/>
      <c r="G14" s="439"/>
      <c r="H14" s="440"/>
      <c r="I14" s="429"/>
      <c r="J14" s="429"/>
    </row>
    <row r="15" spans="1:10" ht="10.5" customHeight="1">
      <c r="A15" s="441" t="s">
        <v>181</v>
      </c>
      <c r="B15" s="436"/>
      <c r="C15" s="421"/>
      <c r="D15" s="442">
        <f>'[11]Veränd_WERT'!AC83</f>
        <v>81.9339808979693</v>
      </c>
      <c r="E15" s="442">
        <f>'[11]Veränd_WERT'!AD83</f>
        <v>57.34027449869473</v>
      </c>
      <c r="F15" s="443">
        <f>'[11]Veränd_WERT'!AE83</f>
        <v>108.88664267726169</v>
      </c>
      <c r="G15" s="444">
        <f>'[11]Veränd_WERT'!AF83</f>
        <v>46.44377780474727</v>
      </c>
      <c r="H15" s="445">
        <f>'[11]Veränd_WERT'!AG83</f>
        <v>42.89080687926322</v>
      </c>
      <c r="I15" s="445">
        <f>'[11]Veränd_WERT'!AH83</f>
        <v>-24.75295510688088</v>
      </c>
      <c r="J15" s="445">
        <f>'[11]Veränd_WERT'!AI83</f>
        <v>-18.870765103611646</v>
      </c>
    </row>
    <row r="16" spans="1:10" ht="10.5" customHeight="1">
      <c r="A16" s="436"/>
      <c r="B16" s="436"/>
      <c r="C16" s="421"/>
      <c r="D16" s="442"/>
      <c r="E16" s="442"/>
      <c r="F16" s="446"/>
      <c r="G16" s="444"/>
      <c r="H16" s="445"/>
      <c r="I16" s="445"/>
      <c r="J16" s="445"/>
    </row>
    <row r="17" spans="1:10" ht="10.5" customHeight="1">
      <c r="A17" s="436"/>
      <c r="B17" s="441"/>
      <c r="C17" s="421"/>
      <c r="D17" s="442"/>
      <c r="E17" s="442"/>
      <c r="F17" s="446"/>
      <c r="G17" s="444"/>
      <c r="H17" s="445"/>
      <c r="I17" s="445"/>
      <c r="J17" s="445"/>
    </row>
    <row r="18" spans="1:10" ht="10.5" customHeight="1">
      <c r="A18" s="441" t="s">
        <v>182</v>
      </c>
      <c r="B18" s="441"/>
      <c r="C18" s="447"/>
      <c r="D18" s="442">
        <f>'[11]Veränd_WERT'!AC84</f>
        <v>122.44705374153769</v>
      </c>
      <c r="E18" s="442">
        <f>'[11]Veränd_WERT'!AD84</f>
        <v>134.05379729035525</v>
      </c>
      <c r="F18" s="443">
        <f>'[11]Veränd_WERT'!AE84</f>
        <v>126.41314562033894</v>
      </c>
      <c r="G18" s="444">
        <f>'[11]Veränd_WERT'!AF84</f>
        <v>121.24256740566399</v>
      </c>
      <c r="H18" s="445">
        <f>'[11]Veränd_WERT'!AG84</f>
        <v>-8.658272860169573</v>
      </c>
      <c r="I18" s="445">
        <f>'[11]Veränd_WERT'!AH84</f>
        <v>-3.1374046261871804</v>
      </c>
      <c r="J18" s="445">
        <f>'[11]Veränd_WERT'!AI84</f>
        <v>4.045610852107711</v>
      </c>
    </row>
    <row r="19" spans="1:10" ht="10.5" customHeight="1">
      <c r="A19" s="441"/>
      <c r="B19" s="441"/>
      <c r="C19" s="447"/>
      <c r="D19" s="442"/>
      <c r="E19" s="442"/>
      <c r="F19" s="446"/>
      <c r="G19" s="444"/>
      <c r="H19" s="445"/>
      <c r="I19" s="445"/>
      <c r="J19" s="445"/>
    </row>
    <row r="20" spans="1:10" ht="10.5" customHeight="1">
      <c r="A20" s="441" t="s">
        <v>50</v>
      </c>
      <c r="B20" s="441" t="s">
        <v>106</v>
      </c>
      <c r="C20" s="447"/>
      <c r="D20" s="442">
        <f>'[11]Veränd_WERT'!AC13</f>
        <v>121.03090281648268</v>
      </c>
      <c r="E20" s="442">
        <f>'[11]Veränd_WERT'!AD13</f>
        <v>131.71594022385526</v>
      </c>
      <c r="F20" s="443">
        <f>'[11]Veränd_WERT'!AE13</f>
        <v>124.82771099865275</v>
      </c>
      <c r="G20" s="444">
        <f>'[11]Veränd_WERT'!AF13</f>
        <v>119.33512012339526</v>
      </c>
      <c r="H20" s="445">
        <f>'[11]Veränd_WERT'!AG13</f>
        <v>-8.112182465700833</v>
      </c>
      <c r="I20" s="445">
        <f>'[11]Veränd_WERT'!AH13</f>
        <v>-3.041638873127335</v>
      </c>
      <c r="J20" s="445">
        <f>'[11]Veränd_WERT'!AI13</f>
        <v>3.876321072393496</v>
      </c>
    </row>
    <row r="21" spans="1:10" ht="10.5" customHeight="1">
      <c r="A21" s="441"/>
      <c r="B21" s="441" t="s">
        <v>107</v>
      </c>
      <c r="C21" s="447"/>
      <c r="D21" s="442">
        <f>'[11]Veränd_WERT'!AC48</f>
        <v>144.26336878657284</v>
      </c>
      <c r="E21" s="442">
        <f>'[11]Veränd_WERT'!AD48</f>
        <v>170.06932739032436</v>
      </c>
      <c r="F21" s="446">
        <f>'[11]Veränd_WERT'!AE48</f>
        <v>150.8373369787957</v>
      </c>
      <c r="G21" s="444">
        <f>'[11]Veränd_WERT'!AF48</f>
        <v>150.73493369491734</v>
      </c>
      <c r="H21" s="445">
        <f>'[11]Veränd_WERT'!AG48</f>
        <v>-15.173787654563089</v>
      </c>
      <c r="I21" s="445">
        <f>'[11]Veränd_WERT'!AH48</f>
        <v>-4.358316265651787</v>
      </c>
      <c r="J21" s="445">
        <f>'[11]Veränd_WERT'!AI48</f>
        <v>6.20047256151986</v>
      </c>
    </row>
    <row r="22" spans="1:10" ht="10.5" customHeight="1">
      <c r="A22" s="441"/>
      <c r="B22" s="441"/>
      <c r="C22" s="447"/>
      <c r="D22" s="442"/>
      <c r="E22" s="442"/>
      <c r="F22" s="446"/>
      <c r="G22" s="444"/>
      <c r="H22" s="445"/>
      <c r="I22" s="445"/>
      <c r="J22" s="445"/>
    </row>
    <row r="23" spans="1:10" ht="10.5" customHeight="1">
      <c r="A23" s="436"/>
      <c r="B23" s="436"/>
      <c r="C23" s="421"/>
      <c r="D23" s="442"/>
      <c r="E23" s="442"/>
      <c r="F23" s="446"/>
      <c r="G23" s="444"/>
      <c r="H23" s="445"/>
      <c r="I23" s="445"/>
      <c r="J23" s="429"/>
    </row>
    <row r="24" spans="1:10" ht="10.5" customHeight="1">
      <c r="A24" s="441" t="s">
        <v>150</v>
      </c>
      <c r="B24" s="441"/>
      <c r="C24" s="447"/>
      <c r="D24" s="442">
        <f>'[11]Veränd_WERT'!AC86</f>
        <v>87.20336554756243</v>
      </c>
      <c r="E24" s="442">
        <f>'[11]Veränd_WERT'!AD86</f>
        <v>106.13552927715908</v>
      </c>
      <c r="F24" s="446">
        <f>'[11]Veränd_WERT'!AE86</f>
        <v>92.22864048146079</v>
      </c>
      <c r="G24" s="444">
        <f>'[11]Veränd_WERT'!AF86</f>
        <v>97.16303460974366</v>
      </c>
      <c r="H24" s="445">
        <f>'[11]Veränd_WERT'!AG86</f>
        <v>-17.83772489621056</v>
      </c>
      <c r="I24" s="445">
        <f>'[11]Veränd_WERT'!AH86</f>
        <v>-5.448714095388306</v>
      </c>
      <c r="J24" s="445">
        <f>'[11]Veränd_WERT'!AI86</f>
        <v>-4.397353657866422</v>
      </c>
    </row>
    <row r="25" spans="1:10" ht="10.5" customHeight="1">
      <c r="A25" s="441"/>
      <c r="B25" s="441"/>
      <c r="C25" s="447"/>
      <c r="D25" s="442"/>
      <c r="E25" s="442"/>
      <c r="F25" s="446"/>
      <c r="G25" s="444"/>
      <c r="H25" s="445"/>
      <c r="I25" s="445"/>
      <c r="J25" s="445"/>
    </row>
    <row r="26" spans="1:10" ht="10.5" customHeight="1">
      <c r="A26" s="441"/>
      <c r="B26" s="441" t="s">
        <v>106</v>
      </c>
      <c r="C26" s="447"/>
      <c r="D26" s="442">
        <f>'[11]Veränd_WERT'!AC15</f>
        <v>89.75461205789055</v>
      </c>
      <c r="E26" s="442">
        <f>'[11]Veränd_WERT'!AD15</f>
        <v>105.66199836081552</v>
      </c>
      <c r="F26" s="446">
        <f>'[11]Veränd_WERT'!AE15</f>
        <v>89.50626078272937</v>
      </c>
      <c r="G26" s="444">
        <f>'[11]Veränd_WERT'!AF15</f>
        <v>98.909727306044</v>
      </c>
      <c r="H26" s="445">
        <f>'[11]Veränd_WERT'!AG15</f>
        <v>-15.054973926012908</v>
      </c>
      <c r="I26" s="445">
        <f>'[11]Veränd_WERT'!AH15</f>
        <v>0.27746804859164054</v>
      </c>
      <c r="J26" s="445">
        <f>'[11]Veränd_WERT'!AI15</f>
        <v>-0.7693261581926679</v>
      </c>
    </row>
    <row r="27" spans="1:10" ht="10.5" customHeight="1">
      <c r="A27" s="441"/>
      <c r="B27" s="441" t="s">
        <v>107</v>
      </c>
      <c r="C27" s="447"/>
      <c r="D27" s="442">
        <f>'[11]Veränd_WERT'!AC50</f>
        <v>79.1866725506321</v>
      </c>
      <c r="E27" s="442">
        <f>'[11]Veränd_WERT'!AD50</f>
        <v>107.62348900410738</v>
      </c>
      <c r="F27" s="446">
        <f>'[11]Veränd_WERT'!AE50</f>
        <v>100.78307937971609</v>
      </c>
      <c r="G27" s="444">
        <f>'[11]Veränd_WERT'!AF50</f>
        <v>91.65281246115907</v>
      </c>
      <c r="H27" s="445">
        <f>'[11]Veränd_WERT'!AG50</f>
        <v>-26.42250006630989</v>
      </c>
      <c r="I27" s="445">
        <f>'[11]Veränd_WERT'!AH50</f>
        <v>-21.428603850966027</v>
      </c>
      <c r="J27" s="445">
        <f>'[11]Veränd_WERT'!AI50</f>
        <v>-14.916303890977394</v>
      </c>
    </row>
    <row r="28" spans="1:10" ht="10.5" customHeight="1">
      <c r="A28" s="441"/>
      <c r="B28" s="441"/>
      <c r="C28" s="447"/>
      <c r="D28" s="442"/>
      <c r="E28" s="442"/>
      <c r="F28" s="446"/>
      <c r="G28" s="444"/>
      <c r="H28" s="445"/>
      <c r="I28" s="445"/>
      <c r="J28" s="445"/>
    </row>
    <row r="29" spans="1:10" ht="10.5" customHeight="1">
      <c r="A29" s="441"/>
      <c r="B29" s="441"/>
      <c r="C29" s="447"/>
      <c r="D29" s="442"/>
      <c r="E29" s="442"/>
      <c r="F29" s="446"/>
      <c r="G29" s="444"/>
      <c r="H29" s="445"/>
      <c r="I29" s="445"/>
      <c r="J29" s="448"/>
    </row>
    <row r="30" spans="1:10" ht="10.5" customHeight="1">
      <c r="A30" s="441" t="s">
        <v>151</v>
      </c>
      <c r="B30" s="441"/>
      <c r="C30" s="447"/>
      <c r="D30" s="442">
        <f>'[11]Veränd_WERT'!AC87</f>
        <v>31.248145442578874</v>
      </c>
      <c r="E30" s="442">
        <f>'[11]Veränd_WERT'!AD87</f>
        <v>37.9345006324473</v>
      </c>
      <c r="F30" s="446">
        <f>'[11]Veränd_WERT'!AE87</f>
        <v>76.5516273885973</v>
      </c>
      <c r="G30" s="444">
        <f>'[11]Veränd_WERT'!AF87</f>
        <v>38.42332220338372</v>
      </c>
      <c r="H30" s="445">
        <f>'[11]Veränd_WERT'!AG87</f>
        <v>-17.62605300819289</v>
      </c>
      <c r="I30" s="445">
        <f>'[11]Veränd_WERT'!AH87</f>
        <v>-59.180298958303496</v>
      </c>
      <c r="J30" s="445">
        <f>'[11]Veränd_WERT'!AI87</f>
        <v>-53.9911569912079</v>
      </c>
    </row>
    <row r="31" spans="1:10" ht="10.5" customHeight="1">
      <c r="A31" s="441" t="s">
        <v>50</v>
      </c>
      <c r="B31" s="441" t="s">
        <v>50</v>
      </c>
      <c r="C31" s="447"/>
      <c r="D31" s="442"/>
      <c r="E31" s="442"/>
      <c r="F31" s="446"/>
      <c r="G31" s="444"/>
      <c r="H31" s="445"/>
      <c r="I31" s="445"/>
      <c r="J31" s="445"/>
    </row>
    <row r="32" spans="1:10" ht="10.5" customHeight="1">
      <c r="A32" s="441"/>
      <c r="B32" s="441"/>
      <c r="C32" s="447"/>
      <c r="D32" s="442"/>
      <c r="E32" s="442"/>
      <c r="F32" s="446"/>
      <c r="G32" s="444"/>
      <c r="H32" s="445"/>
      <c r="I32" s="445"/>
      <c r="J32" s="445"/>
    </row>
    <row r="33" spans="1:10" ht="10.5" customHeight="1">
      <c r="A33" s="441" t="s">
        <v>152</v>
      </c>
      <c r="B33" s="441"/>
      <c r="C33" s="447"/>
      <c r="D33" s="442">
        <f>'[11]Veränd_WERT'!AC88</f>
        <v>108.94216300230855</v>
      </c>
      <c r="E33" s="442">
        <f>'[11]Veränd_WERT'!AD88</f>
        <v>112.90197797582266</v>
      </c>
      <c r="F33" s="446">
        <f>'[11]Veränd_WERT'!AE88</f>
        <v>127.67578067079145</v>
      </c>
      <c r="G33" s="444">
        <f>'[11]Veränd_WERT'!AF88</f>
        <v>109.1850575863372</v>
      </c>
      <c r="H33" s="445">
        <f>'[11]Veränd_WERT'!AG88</f>
        <v>-3.5073034542956245</v>
      </c>
      <c r="I33" s="445">
        <f>'[11]Veränd_WERT'!AH88</f>
        <v>-14.672804481835936</v>
      </c>
      <c r="J33" s="445">
        <f>'[11]Veränd_WERT'!AI88</f>
        <v>-5.175163637724964</v>
      </c>
    </row>
    <row r="34" spans="1:10" ht="10.5" customHeight="1">
      <c r="A34" s="441"/>
      <c r="B34" s="441"/>
      <c r="C34" s="447"/>
      <c r="D34" s="442"/>
      <c r="E34" s="442"/>
      <c r="F34" s="446"/>
      <c r="G34" s="444"/>
      <c r="H34" s="445"/>
      <c r="I34" s="445"/>
      <c r="J34" s="445"/>
    </row>
    <row r="35" spans="1:10" ht="10.5" customHeight="1">
      <c r="A35" s="441"/>
      <c r="B35" s="441"/>
      <c r="C35" s="447"/>
      <c r="D35" s="442"/>
      <c r="E35" s="442"/>
      <c r="F35" s="446"/>
      <c r="G35" s="444"/>
      <c r="H35" s="445"/>
      <c r="I35" s="445"/>
      <c r="J35" s="445"/>
    </row>
    <row r="36" spans="1:10" ht="10.5" customHeight="1">
      <c r="A36" s="441" t="s">
        <v>153</v>
      </c>
      <c r="B36" s="441"/>
      <c r="C36" s="447"/>
      <c r="D36" s="442">
        <f>'[11]Veränd_WERT'!AC89</f>
        <v>129.73143650511437</v>
      </c>
      <c r="E36" s="442">
        <f>'[11]Veränd_WERT'!AD89</f>
        <v>141.14951903644283</v>
      </c>
      <c r="F36" s="443">
        <f>'[11]Veränd_WERT'!AE89</f>
        <v>112.45643783682786</v>
      </c>
      <c r="G36" s="444">
        <f>'[11]Veränd_WERT'!AF89</f>
        <v>124.58238367409305</v>
      </c>
      <c r="H36" s="445">
        <f>'[11]Veränd_WERT'!AG89</f>
        <v>-8.08935277234665</v>
      </c>
      <c r="I36" s="445">
        <f>'[11]Veränd_WERT'!AH89</f>
        <v>15.361502641006828</v>
      </c>
      <c r="J36" s="445">
        <f>'[11]Veränd_WERT'!AI89</f>
        <v>12.475407677046494</v>
      </c>
    </row>
    <row r="37" spans="1:10" ht="10.5" customHeight="1">
      <c r="A37" s="441"/>
      <c r="B37" s="441"/>
      <c r="C37" s="447"/>
      <c r="D37" s="442"/>
      <c r="E37" s="442"/>
      <c r="F37" s="446"/>
      <c r="G37" s="444"/>
      <c r="H37" s="445"/>
      <c r="I37" s="445"/>
      <c r="J37" s="445"/>
    </row>
    <row r="38" spans="1:10" ht="10.5" customHeight="1">
      <c r="A38" s="441"/>
      <c r="B38" s="441" t="s">
        <v>106</v>
      </c>
      <c r="C38" s="447"/>
      <c r="D38" s="442">
        <f>'[11]Veränd_WERT'!AC18</f>
        <v>107.00742253117497</v>
      </c>
      <c r="E38" s="442">
        <f>'[11]Veränd_WERT'!AD18</f>
        <v>112.08570731326797</v>
      </c>
      <c r="F38" s="443">
        <f>'[11]Veränd_WERT'!AE18</f>
        <v>93.28654255995177</v>
      </c>
      <c r="G38" s="444">
        <f>'[11]Veränd_WERT'!AF18</f>
        <v>102.07038738804084</v>
      </c>
      <c r="H38" s="445">
        <f>'[11]Veränd_WERT'!AG18</f>
        <v>-4.530715738715665</v>
      </c>
      <c r="I38" s="445">
        <f>'[11]Veränd_WERT'!AH18</f>
        <v>14.708316542448019</v>
      </c>
      <c r="J38" s="445">
        <f>'[11]Veränd_WERT'!AI18</f>
        <v>15.566686065569304</v>
      </c>
    </row>
    <row r="39" spans="1:10" ht="10.5" customHeight="1">
      <c r="A39" s="441"/>
      <c r="B39" s="441" t="s">
        <v>107</v>
      </c>
      <c r="C39" s="447"/>
      <c r="D39" s="442">
        <f>'[11]Veränd_WERT'!AC53</f>
        <v>201.94051565683714</v>
      </c>
      <c r="E39" s="442">
        <f>'[11]Veränd_WERT'!AD53</f>
        <v>233.50428890715867</v>
      </c>
      <c r="F39" s="443">
        <f>'[11]Veränd_WERT'!AE53</f>
        <v>173.3717535453059</v>
      </c>
      <c r="G39" s="444">
        <f>'[11]Veränd_WERT'!AF53</f>
        <v>196.14824053480146</v>
      </c>
      <c r="H39" s="445">
        <f>'[11]Veränd_WERT'!AG53</f>
        <v>-13.517427623297872</v>
      </c>
      <c r="I39" s="445">
        <f>'[11]Veränd_WERT'!AH53</f>
        <v>16.478325636860788</v>
      </c>
      <c r="J39" s="445">
        <f>'[11]Veränd_WERT'!AI53</f>
        <v>7.703964954134575</v>
      </c>
    </row>
    <row r="40" spans="1:10" ht="10.5" customHeight="1">
      <c r="A40" s="441"/>
      <c r="B40" s="441"/>
      <c r="C40" s="447"/>
      <c r="D40" s="442"/>
      <c r="E40" s="442"/>
      <c r="F40" s="446"/>
      <c r="G40" s="444"/>
      <c r="H40" s="445"/>
      <c r="I40" s="445"/>
      <c r="J40" s="445"/>
    </row>
    <row r="41" spans="1:10" ht="10.5" customHeight="1">
      <c r="A41" s="441"/>
      <c r="B41" s="441"/>
      <c r="C41" s="447"/>
      <c r="D41" s="442"/>
      <c r="E41" s="442"/>
      <c r="F41" s="446"/>
      <c r="G41" s="444"/>
      <c r="H41" s="445"/>
      <c r="I41" s="445"/>
      <c r="J41" s="445"/>
    </row>
    <row r="42" spans="1:10" ht="10.5" customHeight="1">
      <c r="A42" s="441" t="s">
        <v>154</v>
      </c>
      <c r="B42" s="441"/>
      <c r="C42" s="447"/>
      <c r="D42" s="442">
        <f>'[11]Veränd_WERT'!AC90</f>
        <v>135.81913939473088</v>
      </c>
      <c r="E42" s="442">
        <f>'[11]Veränd_WERT'!AD90</f>
        <v>153.36115096495936</v>
      </c>
      <c r="F42" s="446">
        <f>'[11]Veränd_WERT'!AE90</f>
        <v>128.83788909999143</v>
      </c>
      <c r="G42" s="444">
        <f>'[11]Veränd_WERT'!AF90</f>
        <v>140.53650839476094</v>
      </c>
      <c r="H42" s="445">
        <f>'[11]Veränd_WERT'!AG90</f>
        <v>-11.438367187421905</v>
      </c>
      <c r="I42" s="445">
        <f>'[11]Veränd_WERT'!AH90</f>
        <v>5.4186313851519925</v>
      </c>
      <c r="J42" s="445">
        <f>'[11]Veränd_WERT'!AI90</f>
        <v>8.95614481031011</v>
      </c>
    </row>
    <row r="43" spans="1:10" ht="10.5" customHeight="1">
      <c r="A43" s="441"/>
      <c r="B43" s="441"/>
      <c r="C43" s="447"/>
      <c r="D43" s="442"/>
      <c r="E43" s="442"/>
      <c r="F43" s="446"/>
      <c r="G43" s="444"/>
      <c r="H43" s="445"/>
      <c r="I43" s="445"/>
      <c r="J43" s="445"/>
    </row>
    <row r="44" spans="1:10" ht="10.5" customHeight="1">
      <c r="A44" s="441"/>
      <c r="B44" s="441" t="s">
        <v>106</v>
      </c>
      <c r="C44" s="447"/>
      <c r="D44" s="442">
        <f>'[11]Veränd_WERT'!AC19</f>
        <v>151.0524907774261</v>
      </c>
      <c r="E44" s="442">
        <f>'[11]Veränd_WERT'!AD19</f>
        <v>166.59806676466943</v>
      </c>
      <c r="F44" s="446">
        <f>'[11]Veränd_WERT'!AE19</f>
        <v>143.71423350149905</v>
      </c>
      <c r="G44" s="444">
        <f>'[11]Veränd_WERT'!AF19</f>
        <v>157.69299484614618</v>
      </c>
      <c r="H44" s="445">
        <f>'[11]Veränd_WERT'!AG19</f>
        <v>-9.331186303141475</v>
      </c>
      <c r="I44" s="445">
        <f>'[11]Veränd_WERT'!AH19</f>
        <v>5.106145088858234</v>
      </c>
      <c r="J44" s="445">
        <f>'[11]Veränd_WERT'!AI19</f>
        <v>6.546759130072072</v>
      </c>
    </row>
    <row r="45" spans="1:10" ht="10.5" customHeight="1">
      <c r="A45" s="441"/>
      <c r="B45" s="441" t="s">
        <v>107</v>
      </c>
      <c r="C45" s="447"/>
      <c r="D45" s="442">
        <f>'[11]Veränd_WERT'!AC54</f>
        <v>101.9464859279851</v>
      </c>
      <c r="E45" s="442">
        <f>'[11]Veränd_WERT'!AD54</f>
        <v>123.92774194094314</v>
      </c>
      <c r="F45" s="446">
        <f>'[11]Veränd_WERT'!AE54</f>
        <v>95.75907104587557</v>
      </c>
      <c r="G45" s="444">
        <f>'[11]Veränd_WERT'!AF54</f>
        <v>102.40116298508147</v>
      </c>
      <c r="H45" s="445">
        <f>'[11]Veränd_WERT'!AG54</f>
        <v>-17.737155271846277</v>
      </c>
      <c r="I45" s="445">
        <f>'[11]Veränd_WERT'!AH54</f>
        <v>6.46143996023656</v>
      </c>
      <c r="J45" s="445">
        <f>'[11]Veränd_WERT'!AI54</f>
        <v>18.191871505248997</v>
      </c>
    </row>
    <row r="46" spans="1:10" ht="10.5" customHeight="1">
      <c r="A46" s="441"/>
      <c r="B46" s="441"/>
      <c r="C46" s="447"/>
      <c r="D46" s="442"/>
      <c r="E46" s="442"/>
      <c r="F46" s="446"/>
      <c r="G46" s="444"/>
      <c r="H46" s="445"/>
      <c r="I46" s="445"/>
      <c r="J46" s="445"/>
    </row>
    <row r="47" spans="1:10" ht="10.5" customHeight="1">
      <c r="A47" s="441"/>
      <c r="B47" s="441"/>
      <c r="C47" s="447"/>
      <c r="D47" s="442"/>
      <c r="E47" s="442"/>
      <c r="F47" s="446"/>
      <c r="G47" s="444"/>
      <c r="H47" s="445"/>
      <c r="I47" s="445"/>
      <c r="J47" s="445"/>
    </row>
    <row r="48" spans="1:10" ht="10.5" customHeight="1">
      <c r="A48" s="441" t="s">
        <v>155</v>
      </c>
      <c r="B48" s="441"/>
      <c r="C48" s="447"/>
      <c r="D48" s="442"/>
      <c r="E48" s="442"/>
      <c r="F48" s="446"/>
      <c r="G48" s="444"/>
      <c r="H48" s="445"/>
      <c r="I48" s="445"/>
      <c r="J48" s="445"/>
    </row>
    <row r="49" spans="1:10" ht="10.5" customHeight="1">
      <c r="A49" s="441" t="s">
        <v>50</v>
      </c>
      <c r="B49" s="441" t="s">
        <v>156</v>
      </c>
      <c r="C49" s="447"/>
      <c r="D49" s="442">
        <f>'[11]Veränd_WERT'!AC91</f>
        <v>108.1746799967916</v>
      </c>
      <c r="E49" s="442">
        <f>'[11]Veränd_WERT'!AD91</f>
        <v>119.49279200893494</v>
      </c>
      <c r="F49" s="446">
        <f>'[11]Veränd_WERT'!AE91</f>
        <v>97.72013633011488</v>
      </c>
      <c r="G49" s="444">
        <f>'[11]Veränd_WERT'!AF91</f>
        <v>108.9828111581682</v>
      </c>
      <c r="H49" s="445">
        <f>'[11]Veränd_WERT'!AG91</f>
        <v>-9.471794760053012</v>
      </c>
      <c r="I49" s="445">
        <f>'[11]Veränd_WERT'!AH91</f>
        <v>10.698453828758</v>
      </c>
      <c r="J49" s="445">
        <f>'[11]Veränd_WERT'!AI91</f>
        <v>11.257999324821219</v>
      </c>
    </row>
    <row r="50" spans="1:10" ht="10.5" customHeight="1">
      <c r="A50" s="441"/>
      <c r="B50" s="441"/>
      <c r="C50" s="447"/>
      <c r="D50" s="442"/>
      <c r="E50" s="442"/>
      <c r="F50" s="446"/>
      <c r="G50" s="444"/>
      <c r="H50" s="445"/>
      <c r="I50" s="445"/>
      <c r="J50" s="445"/>
    </row>
    <row r="51" spans="1:10" ht="10.5" customHeight="1">
      <c r="A51" s="441"/>
      <c r="B51" s="441" t="s">
        <v>106</v>
      </c>
      <c r="C51" s="447"/>
      <c r="D51" s="442">
        <f>'[11]Veränd_WERT'!AC20</f>
        <v>105.8306882026291</v>
      </c>
      <c r="E51" s="442">
        <f>'[11]Veränd_WERT'!AD20</f>
        <v>118.81622111646193</v>
      </c>
      <c r="F51" s="446">
        <f>'[11]Veränd_WERT'!AE20</f>
        <v>96.55167100627823</v>
      </c>
      <c r="G51" s="444">
        <f>'[11]Veränd_WERT'!AF20</f>
        <v>107.83012836819752</v>
      </c>
      <c r="H51" s="445">
        <f>'[11]Veränd_WERT'!AG20</f>
        <v>-10.929090987588804</v>
      </c>
      <c r="I51" s="445">
        <f>'[11]Veränd_WERT'!AH20</f>
        <v>9.610415956185278</v>
      </c>
      <c r="J51" s="445">
        <f>'[11]Veränd_WERT'!AI20</f>
        <v>13.28131859089806</v>
      </c>
    </row>
    <row r="52" spans="1:10" ht="10.5" customHeight="1">
      <c r="A52" s="441"/>
      <c r="B52" s="441" t="s">
        <v>107</v>
      </c>
      <c r="C52" s="447"/>
      <c r="D52" s="442">
        <f>'[11]Veränd_WERT'!AC55</f>
        <v>137.16759259984013</v>
      </c>
      <c r="E52" s="442">
        <f>'[11]Veränd_WERT'!AD55</f>
        <v>127.86131998085224</v>
      </c>
      <c r="F52" s="443">
        <f>'[11]Veränd_WERT'!AE55</f>
        <v>112.17292288320667</v>
      </c>
      <c r="G52" s="444">
        <f>'[11]Veränd_WERT'!AF55</f>
        <v>123.35199553115373</v>
      </c>
      <c r="H52" s="445">
        <f>'[11]Veränd_WERT'!AG55</f>
        <v>7.278411188294898</v>
      </c>
      <c r="I52" s="445">
        <f>'[11]Veränd_WERT'!AH55</f>
        <v>22.282266588219038</v>
      </c>
      <c r="J52" s="445">
        <f>'[11]Veränd_WERT'!AI55</f>
        <v>-6.475870780456083</v>
      </c>
    </row>
    <row r="53" spans="1:10" ht="10.5" customHeight="1">
      <c r="A53" s="441"/>
      <c r="B53" s="441"/>
      <c r="C53" s="447"/>
      <c r="D53" s="442"/>
      <c r="E53" s="442"/>
      <c r="F53" s="446"/>
      <c r="G53" s="444"/>
      <c r="H53" s="445"/>
      <c r="I53" s="445"/>
      <c r="J53" s="445"/>
    </row>
    <row r="54" spans="1:10" ht="10.5" customHeight="1">
      <c r="A54" s="441"/>
      <c r="B54" s="441"/>
      <c r="C54" s="447"/>
      <c r="D54" s="442"/>
      <c r="E54" s="442"/>
      <c r="F54" s="446"/>
      <c r="G54" s="444"/>
      <c r="H54" s="445"/>
      <c r="I54" s="445"/>
      <c r="J54" s="445"/>
    </row>
    <row r="55" spans="1:10" ht="10.5" customHeight="1">
      <c r="A55" s="441" t="s">
        <v>157</v>
      </c>
      <c r="B55" s="441"/>
      <c r="C55" s="447"/>
      <c r="D55" s="442">
        <f>'[11]Veränd_WERT'!AC92</f>
        <v>138.4097384943468</v>
      </c>
      <c r="E55" s="442">
        <f>'[11]Veränd_WERT'!AD92</f>
        <v>150.74914669798144</v>
      </c>
      <c r="F55" s="443">
        <f>'[11]Veränd_WERT'!AE92</f>
        <v>132.91411303804483</v>
      </c>
      <c r="G55" s="444">
        <f>'[11]Veränd_WERT'!AF92</f>
        <v>135.76767230844337</v>
      </c>
      <c r="H55" s="445">
        <f>'[11]Veränd_WERT'!AG92</f>
        <v>-8.185391741126095</v>
      </c>
      <c r="I55" s="445">
        <f>'[11]Veränd_WERT'!AH92</f>
        <v>4.13471927900458</v>
      </c>
      <c r="J55" s="445">
        <f>'[11]Veränd_WERT'!AI92</f>
        <v>2.9295228868554</v>
      </c>
    </row>
    <row r="56" spans="1:10" ht="10.5" customHeight="1">
      <c r="A56" s="441"/>
      <c r="B56" s="441"/>
      <c r="C56" s="447"/>
      <c r="D56" s="442"/>
      <c r="E56" s="442"/>
      <c r="F56" s="446"/>
      <c r="G56" s="444"/>
      <c r="H56" s="445"/>
      <c r="I56" s="445"/>
      <c r="J56" s="445"/>
    </row>
    <row r="57" spans="1:10" ht="10.5" customHeight="1">
      <c r="A57" s="441"/>
      <c r="B57" s="441" t="s">
        <v>106</v>
      </c>
      <c r="C57" s="447"/>
      <c r="D57" s="442">
        <f>'[11]Veränd_WERT'!AC21</f>
        <v>145.0592203216734</v>
      </c>
      <c r="E57" s="442">
        <f>'[11]Veränd_WERT'!AD21</f>
        <v>150.75814724708613</v>
      </c>
      <c r="F57" s="443">
        <f>'[11]Veränd_WERT'!AE21</f>
        <v>126.56891098554264</v>
      </c>
      <c r="G57" s="444">
        <f>'[11]Veränd_WERT'!AF21</f>
        <v>137.42374827067047</v>
      </c>
      <c r="H57" s="445">
        <f>'[11]Veränd_WERT'!AG21</f>
        <v>-3.7801784046021996</v>
      </c>
      <c r="I57" s="445">
        <f>'[11]Veränd_WERT'!AH21</f>
        <v>14.608887120979343</v>
      </c>
      <c r="J57" s="445">
        <f>'[11]Veränd_WERT'!AI21</f>
        <v>15.489684388100441</v>
      </c>
    </row>
    <row r="58" spans="1:10" ht="10.5" customHeight="1">
      <c r="A58" s="441"/>
      <c r="B58" s="441" t="s">
        <v>107</v>
      </c>
      <c r="C58" s="447"/>
      <c r="D58" s="442">
        <f>'[11]Veränd_WERT'!AC56</f>
        <v>124.26519790849859</v>
      </c>
      <c r="E58" s="442">
        <f>'[11]Veränd_WERT'!AD56</f>
        <v>150.73000105438993</v>
      </c>
      <c r="F58" s="443">
        <f>'[11]Veränd_WERT'!AE56</f>
        <v>146.41140054526377</v>
      </c>
      <c r="G58" s="444">
        <f>'[11]Veränd_WERT'!AF56</f>
        <v>132.20258340570444</v>
      </c>
      <c r="H58" s="445">
        <f>'[11]Veränd_WERT'!AG56</f>
        <v>-17.55775423655818</v>
      </c>
      <c r="I58" s="445">
        <f>'[11]Veränd_WERT'!AH56</f>
        <v>-15.126009692065326</v>
      </c>
      <c r="J58" s="445">
        <f>'[11]Veränd_WERT'!AI56</f>
        <v>-17.037829387667816</v>
      </c>
    </row>
    <row r="59" spans="1:10" ht="10.5" customHeight="1">
      <c r="A59" s="441"/>
      <c r="B59" s="441"/>
      <c r="C59" s="449"/>
      <c r="D59" s="450"/>
      <c r="E59" s="442"/>
      <c r="F59" s="446"/>
      <c r="G59" s="444"/>
      <c r="H59" s="445"/>
      <c r="I59" s="445"/>
      <c r="J59" s="445"/>
    </row>
    <row r="60" spans="1:10" ht="10.5" customHeight="1">
      <c r="A60" s="441"/>
      <c r="B60" s="441"/>
      <c r="C60" s="449"/>
      <c r="D60" s="450"/>
      <c r="E60" s="442"/>
      <c r="F60" s="446"/>
      <c r="G60" s="444"/>
      <c r="H60" s="445"/>
      <c r="I60" s="445"/>
      <c r="J60" s="445"/>
    </row>
    <row r="61" spans="1:10" ht="10.5" customHeight="1">
      <c r="A61" s="441" t="s">
        <v>158</v>
      </c>
      <c r="B61" s="441"/>
      <c r="C61" s="447"/>
      <c r="D61" s="442">
        <f>'[11]Veränd_WERT'!AC93</f>
        <v>149.4050898732147</v>
      </c>
      <c r="E61" s="442">
        <f>'[11]Veränd_WERT'!AD93</f>
        <v>161.57858822966924</v>
      </c>
      <c r="F61" s="443">
        <f>'[11]Veränd_WERT'!AE93</f>
        <v>135.8318172494985</v>
      </c>
      <c r="G61" s="444">
        <f>'[11]Veränd_WERT'!AF93</f>
        <v>143.30537509131452</v>
      </c>
      <c r="H61" s="445">
        <f>'[11]Veränd_WERT'!AG93</f>
        <v>-7.53410367662763</v>
      </c>
      <c r="I61" s="445">
        <f>'[11]Veränd_WERT'!AH93</f>
        <v>9.99270487472354</v>
      </c>
      <c r="J61" s="445">
        <f>'[11]Veränd_WERT'!AI93</f>
        <v>12.499647904141215</v>
      </c>
    </row>
    <row r="62" spans="1:10" ht="10.5" customHeight="1">
      <c r="A62" s="441"/>
      <c r="B62" s="441"/>
      <c r="C62" s="447"/>
      <c r="D62" s="442"/>
      <c r="E62" s="442"/>
      <c r="F62" s="446"/>
      <c r="G62" s="444"/>
      <c r="H62" s="445"/>
      <c r="I62" s="445"/>
      <c r="J62" s="445"/>
    </row>
    <row r="63" spans="1:10" ht="10.5" customHeight="1">
      <c r="A63" s="441"/>
      <c r="B63" s="441" t="s">
        <v>106</v>
      </c>
      <c r="C63" s="447"/>
      <c r="D63" s="442">
        <f>'[11]Veränd_WERT'!AC22</f>
        <v>132.0864394149603</v>
      </c>
      <c r="E63" s="442">
        <f>'[11]Veränd_WERT'!AD22</f>
        <v>145.89000535781972</v>
      </c>
      <c r="F63" s="443">
        <f>'[11]Veränd_WERT'!AE22</f>
        <v>125.10534137615868</v>
      </c>
      <c r="G63" s="444">
        <f>'[11]Veränd_WERT'!AF22</f>
        <v>127.583470140764</v>
      </c>
      <c r="H63" s="445">
        <f>'[11]Veränd_WERT'!AG22</f>
        <v>-9.461625495868521</v>
      </c>
      <c r="I63" s="445">
        <f>'[11]Veränd_WERT'!AH22</f>
        <v>5.580175843820532</v>
      </c>
      <c r="J63" s="445">
        <f>'[11]Veränd_WERT'!AI22</f>
        <v>10.9649822800496</v>
      </c>
    </row>
    <row r="64" spans="1:10" ht="10.5" customHeight="1">
      <c r="A64" s="441"/>
      <c r="B64" s="441" t="s">
        <v>107</v>
      </c>
      <c r="C64" s="447"/>
      <c r="D64" s="442">
        <f>'[11]Veränd_WERT'!AC57</f>
        <v>230.912469227333</v>
      </c>
      <c r="E64" s="442">
        <f>'[11]Veränd_WERT'!AD57</f>
        <v>235.41432265243446</v>
      </c>
      <c r="F64" s="443">
        <f>'[11]Veränd_WERT'!AE57</f>
        <v>186.31421138675424</v>
      </c>
      <c r="G64" s="444">
        <f>'[11]Veränd_WERT'!AF57</f>
        <v>217.22139371096387</v>
      </c>
      <c r="H64" s="445">
        <f>'[11]Veränd_WERT'!AG57</f>
        <v>-1.9123107610355576</v>
      </c>
      <c r="I64" s="445">
        <f>'[11]Veränd_WERT'!AH57</f>
        <v>23.937120796438293</v>
      </c>
      <c r="J64" s="445">
        <f>'[11]Veränd_WERT'!AI57</f>
        <v>16.94064010191355</v>
      </c>
    </row>
    <row r="65" spans="1:10" ht="10.5" customHeight="1">
      <c r="A65" s="441"/>
      <c r="B65" s="441"/>
      <c r="C65" s="449"/>
      <c r="D65" s="450"/>
      <c r="E65" s="442"/>
      <c r="F65" s="443"/>
      <c r="G65" s="444"/>
      <c r="H65" s="445"/>
      <c r="I65" s="445"/>
      <c r="J65" s="445"/>
    </row>
    <row r="66" spans="1:10" ht="10.5" customHeight="1">
      <c r="A66" s="441"/>
      <c r="B66" s="441"/>
      <c r="C66" s="449"/>
      <c r="D66" s="450"/>
      <c r="E66" s="442"/>
      <c r="F66" s="443"/>
      <c r="G66" s="444"/>
      <c r="H66" s="445"/>
      <c r="I66" s="445"/>
      <c r="J66" s="445"/>
    </row>
    <row r="67" spans="1:10" ht="10.5" customHeight="1">
      <c r="A67" s="441" t="s">
        <v>159</v>
      </c>
      <c r="B67" s="441"/>
      <c r="C67" s="447"/>
      <c r="D67" s="442"/>
      <c r="E67" s="442"/>
      <c r="F67" s="451"/>
      <c r="G67" s="444"/>
      <c r="H67" s="445"/>
      <c r="I67" s="445"/>
      <c r="J67" s="445"/>
    </row>
    <row r="68" spans="1:10" ht="10.5" customHeight="1">
      <c r="A68" s="441"/>
      <c r="B68" s="441" t="s">
        <v>160</v>
      </c>
      <c r="C68" s="447"/>
      <c r="D68" s="442">
        <f>'[11]Veränd_WERT'!AC94</f>
        <v>105.66801002506077</v>
      </c>
      <c r="E68" s="442">
        <f>'[11]Veränd_WERT'!AD94</f>
        <v>99.08370754415652</v>
      </c>
      <c r="F68" s="443">
        <f>'[11]Veränd_WERT'!AE94</f>
        <v>102.34986215122841</v>
      </c>
      <c r="G68" s="444">
        <f>'[11]Veränd_WERT'!AF94</f>
        <v>88.47669477817034</v>
      </c>
      <c r="H68" s="445">
        <f>'[11]Veränd_WERT'!AG94</f>
        <v>6.645191872710209</v>
      </c>
      <c r="I68" s="445">
        <f>'[11]Veränd_WERT'!AH94</f>
        <v>3.2419661385860836</v>
      </c>
      <c r="J68" s="445">
        <f>'[11]Veränd_WERT'!AI94</f>
        <v>9.179987541555757</v>
      </c>
    </row>
    <row r="69" spans="1:10" ht="10.5" customHeight="1">
      <c r="A69" s="441"/>
      <c r="B69" s="441"/>
      <c r="C69" s="447"/>
      <c r="D69" s="442"/>
      <c r="E69" s="442"/>
      <c r="F69" s="446"/>
      <c r="G69" s="444"/>
      <c r="H69" s="445"/>
      <c r="I69" s="445"/>
      <c r="J69" s="445"/>
    </row>
    <row r="70" spans="1:10" ht="10.5" customHeight="1">
      <c r="A70" s="441"/>
      <c r="B70" s="441" t="s">
        <v>106</v>
      </c>
      <c r="C70" s="447"/>
      <c r="D70" s="442">
        <f>'[11]Veränd_WERT'!AC23</f>
        <v>100.10073284527803</v>
      </c>
      <c r="E70" s="442">
        <f>'[11]Veränd_WERT'!AD23</f>
        <v>91.81871163803405</v>
      </c>
      <c r="F70" s="443">
        <f>'[11]Veränd_WERT'!AE23</f>
        <v>94.86779486158308</v>
      </c>
      <c r="G70" s="444">
        <f>'[11]Veränd_WERT'!AF23</f>
        <v>81.5880339650525</v>
      </c>
      <c r="H70" s="445">
        <f>'[11]Veränd_WERT'!AG23</f>
        <v>9.019971048922152</v>
      </c>
      <c r="I70" s="445">
        <f>'[11]Veränd_WERT'!AH23</f>
        <v>5.516032064759253</v>
      </c>
      <c r="J70" s="445">
        <f>'[11]Veränd_WERT'!AI23</f>
        <v>10.490087794827794</v>
      </c>
    </row>
    <row r="71" spans="1:10" ht="10.5" customHeight="1">
      <c r="A71" s="441"/>
      <c r="B71" s="441" t="s">
        <v>107</v>
      </c>
      <c r="C71" s="447"/>
      <c r="D71" s="442">
        <f>'[11]Veränd_WERT'!AC58</f>
        <v>139.77431921795508</v>
      </c>
      <c r="E71" s="442">
        <f>'[11]Veränd_WERT'!AD58</f>
        <v>143.59059819247545</v>
      </c>
      <c r="F71" s="446">
        <f>'[11]Veränd_WERT'!AE58</f>
        <v>148.1865776823516</v>
      </c>
      <c r="G71" s="444">
        <f>'[11]Veränd_WERT'!AF58</f>
        <v>130.5851233417137</v>
      </c>
      <c r="H71" s="445">
        <f>'[11]Veränd_WERT'!AG58</f>
        <v>-2.6577498962744457</v>
      </c>
      <c r="I71" s="445">
        <f>'[11]Veränd_WERT'!AH58</f>
        <v>-5.676801904710155</v>
      </c>
      <c r="J71" s="445">
        <f>'[11]Veränd_WERT'!AI58</f>
        <v>4.366533821087501</v>
      </c>
    </row>
    <row r="72" spans="1:10" ht="10.5" customHeight="1">
      <c r="A72" s="441"/>
      <c r="B72" s="441"/>
      <c r="C72" s="447"/>
      <c r="D72" s="442"/>
      <c r="E72" s="442"/>
      <c r="F72" s="446"/>
      <c r="G72" s="444"/>
      <c r="H72" s="445"/>
      <c r="I72" s="445"/>
      <c r="J72" s="445"/>
    </row>
    <row r="73" spans="1:10" s="410" customFormat="1" ht="12.75" customHeight="1">
      <c r="A73" s="407" t="s">
        <v>183</v>
      </c>
      <c r="B73" s="408"/>
      <c r="C73" s="408"/>
      <c r="D73" s="408"/>
      <c r="E73" s="408"/>
      <c r="F73" s="408"/>
      <c r="G73" s="409"/>
      <c r="H73" s="408"/>
      <c r="I73" s="408"/>
      <c r="J73" s="452"/>
    </row>
    <row r="74" spans="1:10" s="410" customFormat="1" ht="12.75" customHeight="1">
      <c r="A74" s="411"/>
      <c r="B74" s="408"/>
      <c r="C74" s="408"/>
      <c r="D74" s="408"/>
      <c r="E74" s="408"/>
      <c r="F74" s="408"/>
      <c r="G74" s="409"/>
      <c r="H74" s="408"/>
      <c r="I74" s="408"/>
      <c r="J74" s="452"/>
    </row>
    <row r="75" spans="1:10" s="453" customFormat="1" ht="13.5" customHeight="1">
      <c r="A75" s="562" t="s">
        <v>179</v>
      </c>
      <c r="B75" s="562"/>
      <c r="C75" s="562"/>
      <c r="D75" s="562"/>
      <c r="E75" s="562"/>
      <c r="F75" s="562"/>
      <c r="G75" s="562"/>
      <c r="H75" s="562"/>
      <c r="I75" s="562"/>
      <c r="J75" s="562"/>
    </row>
    <row r="76" spans="1:10" s="410" customFormat="1" ht="13.5" customHeight="1">
      <c r="A76" s="454" t="s">
        <v>184</v>
      </c>
      <c r="B76" s="455"/>
      <c r="C76" s="413"/>
      <c r="D76" s="408"/>
      <c r="E76" s="408"/>
      <c r="F76" s="408"/>
      <c r="G76" s="409"/>
      <c r="H76" s="408"/>
      <c r="I76" s="408"/>
      <c r="J76" s="452"/>
    </row>
    <row r="77" spans="1:10" s="410" customFormat="1" ht="13.5" customHeight="1">
      <c r="A77" s="454" t="s">
        <v>84</v>
      </c>
      <c r="B77" s="455"/>
      <c r="C77" s="413"/>
      <c r="D77" s="408"/>
      <c r="E77" s="408"/>
      <c r="F77" s="408"/>
      <c r="G77" s="409"/>
      <c r="H77" s="408"/>
      <c r="I77" s="408"/>
      <c r="J77" s="452"/>
    </row>
    <row r="78" spans="1:10" s="410" customFormat="1" ht="12" customHeight="1">
      <c r="A78" s="454"/>
      <c r="B78" s="455"/>
      <c r="C78" s="455"/>
      <c r="D78" s="416"/>
      <c r="E78" s="416"/>
      <c r="F78" s="416"/>
      <c r="G78" s="456"/>
      <c r="H78" s="416"/>
      <c r="I78" s="416"/>
      <c r="J78" s="457"/>
    </row>
    <row r="79" spans="4:10" s="410" customFormat="1" ht="12.75" customHeight="1">
      <c r="D79" s="414"/>
      <c r="E79" s="414"/>
      <c r="F79" s="414"/>
      <c r="G79" s="415"/>
      <c r="H79" s="416"/>
      <c r="I79" s="416"/>
      <c r="J79" s="416"/>
    </row>
    <row r="80" spans="1:10" ht="11.25" customHeight="1">
      <c r="A80" s="417"/>
      <c r="B80" s="417"/>
      <c r="C80" s="418"/>
      <c r="D80" s="566" t="s">
        <v>242</v>
      </c>
      <c r="E80" s="569" t="s">
        <v>147</v>
      </c>
      <c r="F80" s="570"/>
      <c r="G80" s="563" t="s">
        <v>148</v>
      </c>
      <c r="H80" s="419" t="s">
        <v>85</v>
      </c>
      <c r="I80" s="419"/>
      <c r="J80" s="419"/>
    </row>
    <row r="81" spans="3:10" ht="11.25" customHeight="1">
      <c r="C81" s="421"/>
      <c r="D81" s="567"/>
      <c r="E81" s="571"/>
      <c r="F81" s="572"/>
      <c r="G81" s="564"/>
      <c r="H81" s="422" t="s">
        <v>90</v>
      </c>
      <c r="I81" s="423"/>
      <c r="J81" s="424" t="s">
        <v>199</v>
      </c>
    </row>
    <row r="82" spans="1:10" ht="11.25" customHeight="1">
      <c r="A82" s="425" t="s">
        <v>149</v>
      </c>
      <c r="B82" s="425"/>
      <c r="C82" s="426"/>
      <c r="D82" s="567"/>
      <c r="E82" s="558" t="s">
        <v>251</v>
      </c>
      <c r="F82" s="558" t="s">
        <v>246</v>
      </c>
      <c r="G82" s="564"/>
      <c r="H82" s="427" t="s">
        <v>100</v>
      </c>
      <c r="I82" s="427"/>
      <c r="J82" s="427"/>
    </row>
    <row r="83" spans="3:10" ht="11.25" customHeight="1">
      <c r="C83" s="421"/>
      <c r="D83" s="567"/>
      <c r="E83" s="559"/>
      <c r="F83" s="559" t="s">
        <v>50</v>
      </c>
      <c r="G83" s="564"/>
      <c r="H83" s="428" t="s">
        <v>101</v>
      </c>
      <c r="I83" s="429" t="s">
        <v>102</v>
      </c>
      <c r="J83" s="430" t="s">
        <v>102</v>
      </c>
    </row>
    <row r="84" spans="1:10" ht="11.25" customHeight="1">
      <c r="A84" s="431"/>
      <c r="B84" s="431"/>
      <c r="C84" s="432"/>
      <c r="D84" s="568"/>
      <c r="E84" s="560"/>
      <c r="F84" s="560" t="s">
        <v>50</v>
      </c>
      <c r="G84" s="565"/>
      <c r="H84" s="433" t="s">
        <v>103</v>
      </c>
      <c r="I84" s="434" t="s">
        <v>104</v>
      </c>
      <c r="J84" s="435" t="s">
        <v>143</v>
      </c>
    </row>
    <row r="85" spans="1:10" ht="10.5" customHeight="1">
      <c r="A85" s="436"/>
      <c r="B85" s="436"/>
      <c r="C85" s="421"/>
      <c r="D85" s="437"/>
      <c r="E85" s="438"/>
      <c r="F85" s="438"/>
      <c r="G85" s="439"/>
      <c r="H85" s="440"/>
      <c r="I85" s="429"/>
      <c r="J85" s="429"/>
    </row>
    <row r="86" spans="1:10" ht="10.5" customHeight="1">
      <c r="A86" s="436"/>
      <c r="B86" s="436"/>
      <c r="C86" s="421"/>
      <c r="D86" s="442"/>
      <c r="E86" s="442"/>
      <c r="F86" s="451"/>
      <c r="G86" s="444"/>
      <c r="H86" s="445"/>
      <c r="I86" s="445"/>
      <c r="J86" s="429"/>
    </row>
    <row r="87" spans="1:10" ht="10.5" customHeight="1">
      <c r="A87" s="441" t="s">
        <v>164</v>
      </c>
      <c r="B87" s="441"/>
      <c r="C87" s="447"/>
      <c r="D87" s="442">
        <f>'[11]Veränd_WERT'!AC95</f>
        <v>151.4818499615359</v>
      </c>
      <c r="E87" s="442">
        <f>'[11]Veränd_WERT'!AD95</f>
        <v>167.64649652429776</v>
      </c>
      <c r="F87" s="446">
        <f>'[11]Veränd_WERT'!AE95</f>
        <v>123.1824566472855</v>
      </c>
      <c r="G87" s="444">
        <f>'[11]Veränd_WERT'!AF95</f>
        <v>147.76313547959185</v>
      </c>
      <c r="H87" s="445">
        <f>'[11]Veränd_WERT'!AG95</f>
        <v>-9.642102219785462</v>
      </c>
      <c r="I87" s="445">
        <f>'[11]Veränd_WERT'!AH95</f>
        <v>22.973558154698484</v>
      </c>
      <c r="J87" s="445">
        <f>'[11]Veränd_WERT'!AI95</f>
        <v>15.511590096549574</v>
      </c>
    </row>
    <row r="88" spans="1:10" ht="10.5" customHeight="1">
      <c r="A88" s="441"/>
      <c r="B88" s="441"/>
      <c r="C88" s="447"/>
      <c r="D88" s="442"/>
      <c r="E88" s="442"/>
      <c r="F88" s="446"/>
      <c r="G88" s="444"/>
      <c r="H88" s="445"/>
      <c r="I88" s="445"/>
      <c r="J88" s="445"/>
    </row>
    <row r="89" spans="1:10" ht="10.5" customHeight="1">
      <c r="A89" s="441"/>
      <c r="B89" s="441" t="s">
        <v>106</v>
      </c>
      <c r="C89" s="447"/>
      <c r="D89" s="442">
        <f>'[11]Veränd_WERT'!AC24</f>
        <v>155.28040075820743</v>
      </c>
      <c r="E89" s="442">
        <f>'[11]Veränd_WERT'!AD24</f>
        <v>161.86764659424153</v>
      </c>
      <c r="F89" s="446">
        <f>'[11]Veränd_WERT'!AE24</f>
        <v>119.90916036772347</v>
      </c>
      <c r="G89" s="444">
        <f>'[11]Veränd_WERT'!AF24</f>
        <v>148.14922689036572</v>
      </c>
      <c r="H89" s="445">
        <f>'[11]Veränd_WERT'!AG24</f>
        <v>-4.069525921104263</v>
      </c>
      <c r="I89" s="445">
        <f>'[11]Veränd_WERT'!AH24</f>
        <v>29.49836382976209</v>
      </c>
      <c r="J89" s="445">
        <f>'[11]Veränd_WERT'!AI24</f>
        <v>15.80736743809941</v>
      </c>
    </row>
    <row r="90" spans="1:10" ht="10.5" customHeight="1">
      <c r="A90" s="441"/>
      <c r="B90" s="441" t="s">
        <v>107</v>
      </c>
      <c r="C90" s="447"/>
      <c r="D90" s="442">
        <f>'[11]Veränd_WERT'!AC59</f>
        <v>144.9129704031399</v>
      </c>
      <c r="E90" s="442">
        <f>'[11]Veränd_WERT'!AD59</f>
        <v>177.63993113901157</v>
      </c>
      <c r="F90" s="446">
        <f>'[11]Veränd_WERT'!AE59</f>
        <v>128.8430072279581</v>
      </c>
      <c r="G90" s="444">
        <f>'[11]Veränd_WERT'!AF59</f>
        <v>147.11593897097134</v>
      </c>
      <c r="H90" s="445">
        <f>'[11]Veränd_WERT'!AG59</f>
        <v>-18.42320053043777</v>
      </c>
      <c r="I90" s="445">
        <f>'[11]Veränd_WERT'!AH59</f>
        <v>12.472514823214018</v>
      </c>
      <c r="J90" s="445">
        <f>'[11]Veränd_WERT'!AI59</f>
        <v>15.059497845787911</v>
      </c>
    </row>
    <row r="91" spans="1:10" ht="10.5" customHeight="1">
      <c r="A91" s="441"/>
      <c r="B91" s="441"/>
      <c r="C91" s="447"/>
      <c r="D91" s="442"/>
      <c r="E91" s="442"/>
      <c r="F91" s="446"/>
      <c r="G91" s="444"/>
      <c r="H91" s="445"/>
      <c r="I91" s="445"/>
      <c r="J91" s="445"/>
    </row>
    <row r="92" spans="1:10" ht="10.5" customHeight="1">
      <c r="A92" s="441"/>
      <c r="B92" s="441"/>
      <c r="C92" s="447"/>
      <c r="D92" s="442"/>
      <c r="E92" s="442"/>
      <c r="F92" s="446"/>
      <c r="G92" s="444"/>
      <c r="H92" s="445"/>
      <c r="I92" s="445"/>
      <c r="J92" s="445"/>
    </row>
    <row r="93" spans="1:10" ht="10.5" customHeight="1">
      <c r="A93" s="441" t="s">
        <v>165</v>
      </c>
      <c r="B93" s="441"/>
      <c r="C93" s="447"/>
      <c r="D93" s="442">
        <f>'[11]Veränd_WERT'!AC96</f>
        <v>143.48193792617332</v>
      </c>
      <c r="E93" s="442">
        <f>'[11]Veränd_WERT'!AD96</f>
        <v>141.83443603858703</v>
      </c>
      <c r="F93" s="443">
        <f>'[11]Veränd_WERT'!AE96</f>
        <v>128.00880349829367</v>
      </c>
      <c r="G93" s="444">
        <f>'[11]Veränd_WERT'!AF96</f>
        <v>133.07391173815637</v>
      </c>
      <c r="H93" s="445">
        <f>'[11]Veränd_WERT'!AG96</f>
        <v>1.1615669181622952</v>
      </c>
      <c r="I93" s="445">
        <f>'[11]Veränd_WERT'!AH96</f>
        <v>12.087554922022138</v>
      </c>
      <c r="J93" s="445">
        <f>'[11]Veränd_WERT'!AI96</f>
        <v>14.69199526929087</v>
      </c>
    </row>
    <row r="94" spans="1:10" ht="10.5" customHeight="1">
      <c r="A94" s="441"/>
      <c r="B94" s="441"/>
      <c r="C94" s="447"/>
      <c r="D94" s="442"/>
      <c r="E94" s="442"/>
      <c r="F94" s="446"/>
      <c r="G94" s="444"/>
      <c r="H94" s="445"/>
      <c r="I94" s="445"/>
      <c r="J94" s="445"/>
    </row>
    <row r="95" spans="1:10" ht="10.5" customHeight="1">
      <c r="A95" s="441"/>
      <c r="B95" s="441" t="s">
        <v>106</v>
      </c>
      <c r="C95" s="447"/>
      <c r="D95" s="442">
        <f>'[11]Veränd_WERT'!AC25</f>
        <v>137.43068607936252</v>
      </c>
      <c r="E95" s="442">
        <f>'[11]Veränd_WERT'!AD25</f>
        <v>134.60497300357542</v>
      </c>
      <c r="F95" s="443">
        <f>'[11]Veränd_WERT'!AE25</f>
        <v>123.58550978577081</v>
      </c>
      <c r="G95" s="444">
        <f>'[11]Veränd_WERT'!AF25</f>
        <v>127.52535151020425</v>
      </c>
      <c r="H95" s="445">
        <f>'[11]Veränd_WERT'!AG25</f>
        <v>2.0992635061945557</v>
      </c>
      <c r="I95" s="445">
        <f>'[11]Veränd_WERT'!AH25</f>
        <v>11.202912313580786</v>
      </c>
      <c r="J95" s="445">
        <f>'[11]Veränd_WERT'!AI25</f>
        <v>13.840192307199562</v>
      </c>
    </row>
    <row r="96" spans="1:10" ht="10.5" customHeight="1">
      <c r="A96" s="441"/>
      <c r="B96" s="441" t="s">
        <v>107</v>
      </c>
      <c r="C96" s="447"/>
      <c r="D96" s="442">
        <f>'[11]Veränd_WERT'!AC60</f>
        <v>175.0484731782819</v>
      </c>
      <c r="E96" s="442">
        <f>'[11]Veränd_WERT'!AD60</f>
        <v>179.54714498677419</v>
      </c>
      <c r="F96" s="443">
        <f>'[11]Veränd_WERT'!AE60</f>
        <v>151.08304672963408</v>
      </c>
      <c r="G96" s="444">
        <f>'[11]Veränd_WERT'!AF60</f>
        <v>162.12247902690245</v>
      </c>
      <c r="H96" s="445">
        <f>'[11]Veränd_WERT'!AG60</f>
        <v>-2.505565771498988</v>
      </c>
      <c r="I96" s="445">
        <f>'[11]Veränd_WERT'!AH60</f>
        <v>15.862419356378487</v>
      </c>
      <c r="J96" s="445">
        <f>'[11]Veränd_WERT'!AI60</f>
        <v>18.427683249258415</v>
      </c>
    </row>
    <row r="97" spans="1:10" ht="10.5" customHeight="1">
      <c r="A97" s="441"/>
      <c r="B97" s="441"/>
      <c r="C97" s="447"/>
      <c r="D97" s="442"/>
      <c r="E97" s="442"/>
      <c r="F97" s="446"/>
      <c r="G97" s="444"/>
      <c r="H97" s="445"/>
      <c r="I97" s="445"/>
      <c r="J97" s="445"/>
    </row>
    <row r="98" spans="1:10" ht="10.5" customHeight="1">
      <c r="A98" s="441"/>
      <c r="B98" s="441"/>
      <c r="C98" s="447"/>
      <c r="D98" s="442"/>
      <c r="E98" s="442"/>
      <c r="F98" s="446"/>
      <c r="G98" s="444"/>
      <c r="H98" s="445"/>
      <c r="I98" s="445"/>
      <c r="J98" s="445"/>
    </row>
    <row r="99" spans="1:10" ht="10.5" customHeight="1">
      <c r="A99" s="441" t="s">
        <v>166</v>
      </c>
      <c r="B99" s="441"/>
      <c r="C99" s="447"/>
      <c r="D99" s="442">
        <f>'[11]Veränd_WERT'!AC97</f>
        <v>109.94715391529992</v>
      </c>
      <c r="E99" s="442">
        <f>'[11]Veränd_WERT'!AD97</f>
        <v>118.90819402955124</v>
      </c>
      <c r="F99" s="443">
        <f>'[11]Veränd_WERT'!AE97</f>
        <v>101.23049129049282</v>
      </c>
      <c r="G99" s="444">
        <f>'[11]Veränd_WERT'!AF97</f>
        <v>106.35971864971319</v>
      </c>
      <c r="H99" s="445">
        <f>'[11]Veränd_WERT'!AG97</f>
        <v>-7.536099751060307</v>
      </c>
      <c r="I99" s="445">
        <f>'[11]Veränd_WERT'!AH97</f>
        <v>8.610708605368327</v>
      </c>
      <c r="J99" s="445">
        <f>'[11]Veränd_WERT'!AI97</f>
        <v>4.883356585285441</v>
      </c>
    </row>
    <row r="100" spans="1:10" ht="10.5" customHeight="1">
      <c r="A100" s="441"/>
      <c r="B100" s="441"/>
      <c r="C100" s="447"/>
      <c r="D100" s="442"/>
      <c r="E100" s="442"/>
      <c r="F100" s="446"/>
      <c r="G100" s="444"/>
      <c r="H100" s="445"/>
      <c r="I100" s="445"/>
      <c r="J100" s="445"/>
    </row>
    <row r="101" spans="1:10" ht="10.5" customHeight="1">
      <c r="A101" s="441"/>
      <c r="B101" s="441" t="s">
        <v>106</v>
      </c>
      <c r="C101" s="447"/>
      <c r="D101" s="442">
        <f>'[11]Veränd_WERT'!AC26</f>
        <v>112.28031694051337</v>
      </c>
      <c r="E101" s="442">
        <f>'[11]Veränd_WERT'!AD26</f>
        <v>120.50355506031781</v>
      </c>
      <c r="F101" s="443">
        <f>'[11]Veränd_WERT'!AE26</f>
        <v>101.61145857105542</v>
      </c>
      <c r="G101" s="444">
        <f>'[11]Veränd_WERT'!AF26</f>
        <v>108.44048721171816</v>
      </c>
      <c r="H101" s="445">
        <f>'[11]Veränd_WERT'!AG26</f>
        <v>-6.824062672415191</v>
      </c>
      <c r="I101" s="445">
        <f>'[11]Veränd_WERT'!AH26</f>
        <v>10.499660687379437</v>
      </c>
      <c r="J101" s="445">
        <f>'[11]Veränd_WERT'!AI26</f>
        <v>7.284109725681053</v>
      </c>
    </row>
    <row r="102" spans="1:10" ht="10.5" customHeight="1">
      <c r="A102" s="441"/>
      <c r="B102" s="441" t="s">
        <v>107</v>
      </c>
      <c r="C102" s="447"/>
      <c r="D102" s="442">
        <f>'[11]Veränd_WERT'!AC61</f>
        <v>103.39347924448062</v>
      </c>
      <c r="E102" s="442">
        <f>'[11]Veränd_WERT'!AD61</f>
        <v>114.42694815596583</v>
      </c>
      <c r="F102" s="443">
        <f>'[11]Veränd_WERT'!AE61</f>
        <v>100.16038363322946</v>
      </c>
      <c r="G102" s="444">
        <f>'[11]Veränd_WERT'!AF61</f>
        <v>100.54334655168668</v>
      </c>
      <c r="H102" s="445">
        <f>'[11]Veränd_WERT'!AG61</f>
        <v>-9.642369292630626</v>
      </c>
      <c r="I102" s="445">
        <f>'[11]Veränd_WERT'!AH61</f>
        <v>3.2279185581898457</v>
      </c>
      <c r="J102" s="445">
        <f>'[11]Veränd_WERT'!AI61</f>
        <v>-1.7556651092358713</v>
      </c>
    </row>
    <row r="103" spans="1:10" ht="10.5" customHeight="1">
      <c r="A103" s="441"/>
      <c r="B103" s="441"/>
      <c r="C103" s="447"/>
      <c r="D103" s="442"/>
      <c r="E103" s="442"/>
      <c r="F103" s="446"/>
      <c r="G103" s="444"/>
      <c r="H103" s="445"/>
      <c r="I103" s="445"/>
      <c r="J103" s="445"/>
    </row>
    <row r="104" spans="1:10" ht="10.5" customHeight="1">
      <c r="A104" s="441"/>
      <c r="B104" s="441"/>
      <c r="C104" s="447"/>
      <c r="D104" s="442"/>
      <c r="E104" s="442"/>
      <c r="F104" s="446"/>
      <c r="G104" s="444"/>
      <c r="H104" s="445"/>
      <c r="I104" s="445"/>
      <c r="J104" s="445"/>
    </row>
    <row r="105" spans="1:10" ht="10.5" customHeight="1">
      <c r="A105" s="441" t="s">
        <v>167</v>
      </c>
      <c r="B105" s="441"/>
      <c r="C105" s="447"/>
      <c r="D105" s="442"/>
      <c r="E105" s="442"/>
      <c r="F105" s="446"/>
      <c r="G105" s="444"/>
      <c r="H105" s="445"/>
      <c r="I105" s="445"/>
      <c r="J105" s="445"/>
    </row>
    <row r="106" spans="1:10" ht="10.5" customHeight="1">
      <c r="A106" s="441"/>
      <c r="B106" s="441" t="s">
        <v>168</v>
      </c>
      <c r="C106" s="447"/>
      <c r="D106" s="442">
        <f>'[11]Veränd_WERT'!AC98</f>
        <v>74.55644708068314</v>
      </c>
      <c r="E106" s="442">
        <f>'[11]Veränd_WERT'!AD98</f>
        <v>124.97134898885696</v>
      </c>
      <c r="F106" s="446">
        <f>'[11]Veränd_WERT'!AE98</f>
        <v>54.5440871941182</v>
      </c>
      <c r="G106" s="444">
        <f>'[11]Veränd_WERT'!AF98</f>
        <v>85.81649555943359</v>
      </c>
      <c r="H106" s="445">
        <f>'[11]Veränd_WERT'!AG98</f>
        <v>-40.341168048581316</v>
      </c>
      <c r="I106" s="445">
        <f>'[11]Veränd_WERT'!AH98</f>
        <v>36.6902462137509</v>
      </c>
      <c r="J106" s="445">
        <f>'[11]Veränd_WERT'!AI98</f>
        <v>3.410783767627472</v>
      </c>
    </row>
    <row r="107" spans="1:10" ht="10.5" customHeight="1">
      <c r="A107" s="441"/>
      <c r="B107" s="441"/>
      <c r="C107" s="447"/>
      <c r="D107" s="442"/>
      <c r="E107" s="442"/>
      <c r="F107" s="446"/>
      <c r="G107" s="444"/>
      <c r="H107" s="445"/>
      <c r="I107" s="445"/>
      <c r="J107" s="445"/>
    </row>
    <row r="108" spans="1:10" ht="10.5" customHeight="1">
      <c r="A108" s="441"/>
      <c r="B108" s="441"/>
      <c r="C108" s="447"/>
      <c r="D108" s="442"/>
      <c r="E108" s="442"/>
      <c r="F108" s="446"/>
      <c r="G108" s="444"/>
      <c r="H108" s="445"/>
      <c r="I108" s="445"/>
      <c r="J108" s="445"/>
    </row>
    <row r="109" spans="1:10" ht="10.5" customHeight="1">
      <c r="A109" s="441" t="s">
        <v>169</v>
      </c>
      <c r="B109" s="441"/>
      <c r="C109" s="447"/>
      <c r="D109" s="442"/>
      <c r="E109" s="442"/>
      <c r="F109" s="446"/>
      <c r="G109" s="444"/>
      <c r="H109" s="445"/>
      <c r="I109" s="445"/>
      <c r="J109" s="445"/>
    </row>
    <row r="110" spans="1:10" ht="10.5" customHeight="1">
      <c r="A110" s="441"/>
      <c r="B110" s="441" t="s">
        <v>170</v>
      </c>
      <c r="C110" s="447"/>
      <c r="D110" s="442">
        <f>'[11]Veränd_WERT'!AC99</f>
        <v>155.96347293705801</v>
      </c>
      <c r="E110" s="442">
        <f>'[11]Veränd_WERT'!AD99</f>
        <v>165.00005936758117</v>
      </c>
      <c r="F110" s="446">
        <f>'[11]Veränd_WERT'!AE99</f>
        <v>139.79641762326335</v>
      </c>
      <c r="G110" s="444">
        <f>'[11]Veränd_WERT'!AF99</f>
        <v>154.1006747796155</v>
      </c>
      <c r="H110" s="445">
        <f>'[11]Veränd_WERT'!AG99</f>
        <v>-5.476717078259819</v>
      </c>
      <c r="I110" s="445">
        <f>'[11]Veränd_WERT'!AH99</f>
        <v>11.564713594709685</v>
      </c>
      <c r="J110" s="445">
        <f>'[11]Veränd_WERT'!AI99</f>
        <v>11.728602801873668</v>
      </c>
    </row>
    <row r="111" spans="1:10" ht="10.5" customHeight="1">
      <c r="A111" s="441"/>
      <c r="B111" s="441"/>
      <c r="C111" s="447"/>
      <c r="D111" s="442"/>
      <c r="E111" s="442"/>
      <c r="F111" s="446"/>
      <c r="G111" s="444"/>
      <c r="H111" s="445"/>
      <c r="I111" s="445"/>
      <c r="J111" s="445"/>
    </row>
    <row r="112" spans="1:10" ht="10.5" customHeight="1">
      <c r="A112" s="441"/>
      <c r="B112" s="441" t="s">
        <v>106</v>
      </c>
      <c r="C112" s="447"/>
      <c r="D112" s="442">
        <f>'[11]Veränd_WERT'!AC28</f>
        <v>155.30963623168168</v>
      </c>
      <c r="E112" s="442">
        <f>'[11]Veränd_WERT'!AD28</f>
        <v>163.7809305357048</v>
      </c>
      <c r="F112" s="446">
        <f>'[11]Veränd_WERT'!AE28</f>
        <v>137.32473800236454</v>
      </c>
      <c r="G112" s="444">
        <f>'[11]Veränd_WERT'!AF28</f>
        <v>153.7902809505689</v>
      </c>
      <c r="H112" s="445">
        <f>'[11]Veränd_WERT'!AG28</f>
        <v>-5.172332503127622</v>
      </c>
      <c r="I112" s="445">
        <f>'[11]Veränd_WERT'!AH28</f>
        <v>13.096619364391188</v>
      </c>
      <c r="J112" s="445">
        <f>'[11]Veränd_WERT'!AI28</f>
        <v>14.613894282541057</v>
      </c>
    </row>
    <row r="113" spans="1:10" ht="10.5" customHeight="1">
      <c r="A113" s="441"/>
      <c r="B113" s="441" t="s">
        <v>107</v>
      </c>
      <c r="C113" s="447"/>
      <c r="D113" s="442">
        <f>'[11]Veränd_WERT'!AC63</f>
        <v>161.18714276851017</v>
      </c>
      <c r="E113" s="442">
        <f>'[11]Veränd_WERT'!AD63</f>
        <v>174.73999356504646</v>
      </c>
      <c r="F113" s="446">
        <f>'[11]Veränd_WERT'!AE63</f>
        <v>159.54330260902242</v>
      </c>
      <c r="G113" s="444">
        <f>'[11]Veränd_WERT'!AF63</f>
        <v>156.55253684102576</v>
      </c>
      <c r="H113" s="445">
        <f>'[11]Veränd_WERT'!AG63</f>
        <v>-7.756009669012195</v>
      </c>
      <c r="I113" s="445">
        <f>'[11]Veränd_WERT'!AH63</f>
        <v>1.0303410626494014</v>
      </c>
      <c r="J113" s="445">
        <f>'[11]Veränd_WERT'!AI63</f>
        <v>-6.750593009980885</v>
      </c>
    </row>
    <row r="114" spans="1:10" ht="10.5" customHeight="1">
      <c r="A114" s="441"/>
      <c r="B114" s="441"/>
      <c r="C114" s="447"/>
      <c r="D114" s="442"/>
      <c r="E114" s="442"/>
      <c r="F114" s="446"/>
      <c r="G114" s="444"/>
      <c r="H114" s="445"/>
      <c r="I114" s="445"/>
      <c r="J114" s="445"/>
    </row>
    <row r="115" spans="1:10" ht="10.5" customHeight="1">
      <c r="A115" s="441"/>
      <c r="B115" s="441"/>
      <c r="C115" s="447"/>
      <c r="D115" s="442"/>
      <c r="E115" s="442"/>
      <c r="F115" s="446"/>
      <c r="G115" s="444"/>
      <c r="H115" s="445"/>
      <c r="I115" s="445"/>
      <c r="J115" s="445"/>
    </row>
    <row r="116" spans="1:10" ht="10.5" customHeight="1">
      <c r="A116" s="441" t="s">
        <v>171</v>
      </c>
      <c r="B116" s="441"/>
      <c r="C116" s="447"/>
      <c r="D116" s="442">
        <f>'[11]Veränd_WERT'!AC100</f>
        <v>99.37198403594921</v>
      </c>
      <c r="E116" s="442">
        <f>'[11]Veränd_WERT'!AD100</f>
        <v>102.56148300781199</v>
      </c>
      <c r="F116" s="443">
        <f>'[11]Veränd_WERT'!AE100</f>
        <v>77.28762270344639</v>
      </c>
      <c r="G116" s="444">
        <f>'[11]Veränd_WERT'!AF100</f>
        <v>91.3775600436392</v>
      </c>
      <c r="H116" s="445">
        <f>'[11]Veränd_WERT'!AG100</f>
        <v>-3.1098409249989443</v>
      </c>
      <c r="I116" s="445">
        <f>'[11]Veränd_WERT'!AH100</f>
        <v>28.574253625630075</v>
      </c>
      <c r="J116" s="445">
        <f>'[11]Veränd_WERT'!AI100</f>
        <v>14.656346151360571</v>
      </c>
    </row>
    <row r="117" spans="1:10" ht="10.5" customHeight="1">
      <c r="A117" s="441"/>
      <c r="B117" s="441"/>
      <c r="C117" s="447"/>
      <c r="D117" s="442"/>
      <c r="E117" s="442"/>
      <c r="F117" s="446"/>
      <c r="G117" s="444"/>
      <c r="H117" s="445"/>
      <c r="I117" s="445"/>
      <c r="J117" s="445"/>
    </row>
    <row r="118" spans="1:10" ht="10.5" customHeight="1">
      <c r="A118" s="441"/>
      <c r="B118" s="441" t="s">
        <v>106</v>
      </c>
      <c r="C118" s="447"/>
      <c r="D118" s="442">
        <f>'[11]Veränd_WERT'!AC29</f>
        <v>87.18372086844619</v>
      </c>
      <c r="E118" s="442">
        <f>'[11]Veränd_WERT'!AD29</f>
        <v>94.34852876854207</v>
      </c>
      <c r="F118" s="443">
        <f>'[11]Veränd_WERT'!AE29</f>
        <v>80.08944800044543</v>
      </c>
      <c r="G118" s="444">
        <f>'[11]Veränd_WERT'!AF29</f>
        <v>81.52568389953969</v>
      </c>
      <c r="H118" s="445">
        <f>'[11]Veränd_WERT'!AG29</f>
        <v>-7.59397946487618</v>
      </c>
      <c r="I118" s="445">
        <f>'[11]Veränd_WERT'!AH29</f>
        <v>8.857937025563345</v>
      </c>
      <c r="J118" s="445">
        <f>'[11]Veränd_WERT'!AI29</f>
        <v>1.4034314949621929</v>
      </c>
    </row>
    <row r="119" spans="1:10" ht="10.5" customHeight="1">
      <c r="A119" s="441"/>
      <c r="B119" s="441" t="s">
        <v>107</v>
      </c>
      <c r="C119" s="447"/>
      <c r="D119" s="442">
        <f>'[11]Veränd_WERT'!AC64</f>
        <v>119.40348522683746</v>
      </c>
      <c r="E119" s="442">
        <f>'[11]Veränd_WERT'!AD64</f>
        <v>116.05953438942782</v>
      </c>
      <c r="F119" s="443">
        <f>'[11]Veränd_WERT'!AE64</f>
        <v>72.68280195190839</v>
      </c>
      <c r="G119" s="444">
        <f>'[11]Veränd_WERT'!AF64</f>
        <v>107.53761532873845</v>
      </c>
      <c r="H119" s="445">
        <f>'[11]Veränd_WERT'!AG64</f>
        <v>2.8812375088368833</v>
      </c>
      <c r="I119" s="445">
        <f>'[11]Veränd_WERT'!AH64</f>
        <v>64.2802451477345</v>
      </c>
      <c r="J119" s="445">
        <f>'[11]Veränd_WERT'!AI64</f>
        <v>36.91088711494668</v>
      </c>
    </row>
    <row r="120" spans="1:10" ht="10.5" customHeight="1">
      <c r="A120" s="458"/>
      <c r="B120" s="458"/>
      <c r="C120" s="459"/>
      <c r="D120" s="442"/>
      <c r="E120" s="442"/>
      <c r="F120" s="446"/>
      <c r="G120" s="444"/>
      <c r="H120" s="445"/>
      <c r="I120" s="445"/>
      <c r="J120" s="445"/>
    </row>
    <row r="121" spans="1:10" ht="10.5" customHeight="1">
      <c r="A121" s="458"/>
      <c r="B121" s="458"/>
      <c r="C121" s="459"/>
      <c r="D121" s="442"/>
      <c r="E121" s="442"/>
      <c r="F121" s="446"/>
      <c r="G121" s="444"/>
      <c r="H121" s="445"/>
      <c r="I121" s="445"/>
      <c r="J121" s="445"/>
    </row>
    <row r="122" spans="1:10" ht="10.5" customHeight="1">
      <c r="A122" s="441" t="s">
        <v>172</v>
      </c>
      <c r="B122" s="458"/>
      <c r="C122" s="459"/>
      <c r="D122" s="442"/>
      <c r="E122" s="442"/>
      <c r="F122" s="446"/>
      <c r="G122" s="444"/>
      <c r="H122" s="445"/>
      <c r="I122" s="445"/>
      <c r="J122" s="445"/>
    </row>
    <row r="123" spans="1:10" ht="10.5" customHeight="1">
      <c r="A123" s="441"/>
      <c r="B123" s="441" t="s">
        <v>173</v>
      </c>
      <c r="C123" s="459"/>
      <c r="D123" s="442">
        <f>'[11]Veränd_WERT'!AC101</f>
        <v>102.66240250844069</v>
      </c>
      <c r="E123" s="442">
        <f>'[11]Veränd_WERT'!AD101</f>
        <v>120.48782501700872</v>
      </c>
      <c r="F123" s="443">
        <f>'[11]Veränd_WERT'!AE101</f>
        <v>116.26716717158472</v>
      </c>
      <c r="G123" s="444">
        <f>'[11]Veränd_WERT'!AF101</f>
        <v>102.68566191573217</v>
      </c>
      <c r="H123" s="445">
        <f>'[11]Veränd_WERT'!AG101</f>
        <v>-14.794376532277589</v>
      </c>
      <c r="I123" s="445">
        <f>'[11]Veränd_WERT'!AH101</f>
        <v>-11.701295382097328</v>
      </c>
      <c r="J123" s="445">
        <f>'[11]Veränd_WERT'!AI101</f>
        <v>-17.780295693081005</v>
      </c>
    </row>
    <row r="124" spans="1:10" ht="10.5" customHeight="1">
      <c r="A124" s="441"/>
      <c r="B124" s="441"/>
      <c r="C124" s="459"/>
      <c r="D124" s="442"/>
      <c r="E124" s="442"/>
      <c r="F124" s="446"/>
      <c r="G124" s="444"/>
      <c r="H124" s="445"/>
      <c r="I124" s="445"/>
      <c r="J124" s="445"/>
    </row>
    <row r="125" spans="1:10" ht="10.5" customHeight="1">
      <c r="A125" s="441"/>
      <c r="B125" s="441" t="s">
        <v>106</v>
      </c>
      <c r="C125" s="459"/>
      <c r="D125" s="442">
        <f>'[11]Veränd_WERT'!AC30</f>
        <v>96.54011673424344</v>
      </c>
      <c r="E125" s="442">
        <f>'[11]Veränd_WERT'!AD30</f>
        <v>110.74578230817312</v>
      </c>
      <c r="F125" s="443">
        <f>'[11]Veränd_WERT'!AE30</f>
        <v>114.81151046842038</v>
      </c>
      <c r="G125" s="444">
        <f>'[11]Veränd_WERT'!AF30</f>
        <v>97.20104293784154</v>
      </c>
      <c r="H125" s="445">
        <f>'[11]Veränd_WERT'!AG30</f>
        <v>-12.827274572316863</v>
      </c>
      <c r="I125" s="445">
        <f>'[11]Veränd_WERT'!AH30</f>
        <v>-15.914252551535416</v>
      </c>
      <c r="J125" s="445">
        <f>'[11]Veränd_WERT'!AI30</f>
        <v>-22.053889376720537</v>
      </c>
    </row>
    <row r="126" spans="1:10" ht="10.5" customHeight="1">
      <c r="A126" s="441"/>
      <c r="B126" s="441" t="s">
        <v>107</v>
      </c>
      <c r="C126" s="459"/>
      <c r="D126" s="442">
        <f>'[11]Veränd_WERT'!AC65</f>
        <v>111.81193931500101</v>
      </c>
      <c r="E126" s="442">
        <f>'[11]Veränd_WERT'!AD65</f>
        <v>135.04695889593478</v>
      </c>
      <c r="F126" s="443">
        <f>'[11]Veränd_WERT'!AE65</f>
        <v>118.44259401334689</v>
      </c>
      <c r="G126" s="444">
        <f>'[11]Veränd_WERT'!AF65</f>
        <v>110.87484916702783</v>
      </c>
      <c r="H126" s="445">
        <f>'[11]Veränd_WERT'!AG65</f>
        <v>-17.205140916085593</v>
      </c>
      <c r="I126" s="445">
        <f>'[11]Veränd_WERT'!AH65</f>
        <v>-5.598201182252639</v>
      </c>
      <c r="J126" s="445">
        <f>'[11]Veränd_WERT'!AI65</f>
        <v>-11.431661302555328</v>
      </c>
    </row>
    <row r="127" spans="1:10" ht="10.5" customHeight="1">
      <c r="A127" s="441"/>
      <c r="B127" s="441"/>
      <c r="C127" s="459"/>
      <c r="D127" s="442"/>
      <c r="E127" s="442"/>
      <c r="F127" s="446"/>
      <c r="G127" s="444"/>
      <c r="H127" s="445"/>
      <c r="I127" s="445"/>
      <c r="J127" s="445"/>
    </row>
    <row r="128" spans="1:10" ht="10.5" customHeight="1">
      <c r="A128" s="441"/>
      <c r="B128" s="441"/>
      <c r="C128" s="459"/>
      <c r="D128" s="442"/>
      <c r="E128" s="442"/>
      <c r="F128" s="446"/>
      <c r="G128" s="444"/>
      <c r="H128" s="445"/>
      <c r="I128" s="445"/>
      <c r="J128" s="445"/>
    </row>
    <row r="129" spans="1:10" ht="10.5" customHeight="1">
      <c r="A129" s="441" t="s">
        <v>174</v>
      </c>
      <c r="B129" s="441"/>
      <c r="C129" s="459"/>
      <c r="D129" s="442">
        <f>'[11]Veränd_WERT'!AC102</f>
        <v>157.0980580097685</v>
      </c>
      <c r="E129" s="442">
        <f>'[11]Veränd_WERT'!AD102</f>
        <v>151.454046728949</v>
      </c>
      <c r="F129" s="443">
        <f>'[11]Veränd_WERT'!AE102</f>
        <v>128.2100306284481</v>
      </c>
      <c r="G129" s="444">
        <f>'[11]Veränd_WERT'!AF102</f>
        <v>141.16160790306216</v>
      </c>
      <c r="H129" s="445">
        <f>'[11]Veränd_WERT'!AG102</f>
        <v>3.726550331745401</v>
      </c>
      <c r="I129" s="445">
        <f>'[11]Veränd_WERT'!AH102</f>
        <v>22.53179976614913</v>
      </c>
      <c r="J129" s="445">
        <f>'[11]Veränd_WERT'!AI102</f>
        <v>14.973508256326975</v>
      </c>
    </row>
    <row r="130" spans="1:10" ht="10.5" customHeight="1">
      <c r="A130" s="441"/>
      <c r="B130" s="441"/>
      <c r="C130" s="459"/>
      <c r="D130" s="442"/>
      <c r="E130" s="442"/>
      <c r="F130" s="446"/>
      <c r="G130" s="444"/>
      <c r="H130" s="445"/>
      <c r="I130" s="445"/>
      <c r="J130" s="445"/>
    </row>
    <row r="131" spans="1:10" ht="10.5" customHeight="1">
      <c r="A131" s="441"/>
      <c r="B131" s="441"/>
      <c r="C131" s="459"/>
      <c r="D131" s="442"/>
      <c r="E131" s="442"/>
      <c r="F131" s="446"/>
      <c r="G131" s="444"/>
      <c r="H131" s="445"/>
      <c r="I131" s="445"/>
      <c r="J131" s="445"/>
    </row>
    <row r="132" spans="1:10" ht="10.5" customHeight="1">
      <c r="A132" s="441" t="s">
        <v>175</v>
      </c>
      <c r="B132" s="441"/>
      <c r="C132" s="459"/>
      <c r="D132" s="442">
        <f>'[11]Veränd_WERT'!AC103</f>
        <v>112.63659334235263</v>
      </c>
      <c r="E132" s="442">
        <f>'[11]Veränd_WERT'!AD103</f>
        <v>114.51156037104107</v>
      </c>
      <c r="F132" s="446">
        <f>'[11]Veränd_WERT'!AE103</f>
        <v>176.94698327913795</v>
      </c>
      <c r="G132" s="444">
        <f>'[11]Veränd_WERT'!AF103</f>
        <v>116.89026062455306</v>
      </c>
      <c r="H132" s="445">
        <f>'[11]Veränd_WERT'!AG103</f>
        <v>-1.6373604748840775</v>
      </c>
      <c r="I132" s="445">
        <f>'[11]Veränd_WERT'!AH103</f>
        <v>-36.34443986837243</v>
      </c>
      <c r="J132" s="445">
        <f>'[11]Veränd_WERT'!AI103</f>
        <v>-35.928334996711605</v>
      </c>
    </row>
    <row r="133" spans="1:10" ht="10.5" customHeight="1">
      <c r="A133" s="441"/>
      <c r="B133" s="441"/>
      <c r="C133" s="459"/>
      <c r="D133" s="442"/>
      <c r="E133" s="442"/>
      <c r="F133" s="446"/>
      <c r="G133" s="444"/>
      <c r="H133" s="445"/>
      <c r="I133" s="445"/>
      <c r="J133" s="445"/>
    </row>
    <row r="134" spans="1:10" ht="10.5" customHeight="1">
      <c r="A134" s="441"/>
      <c r="B134" s="441" t="s">
        <v>106</v>
      </c>
      <c r="C134" s="459"/>
      <c r="D134" s="442">
        <f>'[11]Veränd_WERT'!AC32</f>
        <v>101.42800456108831</v>
      </c>
      <c r="E134" s="442">
        <f>'[11]Veränd_WERT'!AD32</f>
        <v>105.74732255196531</v>
      </c>
      <c r="F134" s="446">
        <f>'[11]Veränd_WERT'!AE32</f>
        <v>175.63522208567</v>
      </c>
      <c r="G134" s="444">
        <f>'[11]Veränd_WERT'!AF32</f>
        <v>109.07374739394749</v>
      </c>
      <c r="H134" s="445">
        <f>'[11]Veränd_WERT'!AG32</f>
        <v>-4.084564872793294</v>
      </c>
      <c r="I134" s="445">
        <f>'[11]Veränd_WERT'!AH32</f>
        <v>-42.250760777576524</v>
      </c>
      <c r="J134" s="445">
        <f>'[11]Veränd_WERT'!AI32</f>
        <v>-39.43167344885143</v>
      </c>
    </row>
    <row r="135" spans="1:10" ht="10.5" customHeight="1">
      <c r="A135" s="441"/>
      <c r="B135" s="441" t="s">
        <v>107</v>
      </c>
      <c r="C135" s="459"/>
      <c r="D135" s="442">
        <f>'[11]Veränd_WERT'!AC67</f>
        <v>422.1239620752848</v>
      </c>
      <c r="E135" s="442">
        <f>'[11]Veränd_WERT'!AD67</f>
        <v>356.50642297763034</v>
      </c>
      <c r="F135" s="446">
        <f>'[11]Veränd_WERT'!AE67</f>
        <v>213.16684392049342</v>
      </c>
      <c r="G135" s="444">
        <f>'[11]Veränd_WERT'!AF67</f>
        <v>332.8240017841663</v>
      </c>
      <c r="H135" s="445">
        <f>'[11]Veränd_WERT'!AG67</f>
        <v>18.405710211221567</v>
      </c>
      <c r="I135" s="445">
        <f>'[11]Veränd_WERT'!AH67</f>
        <v>98.02514983649513</v>
      </c>
      <c r="J135" s="445">
        <f>'[11]Veränd_WERT'!AI67</f>
        <v>34.58760929148886</v>
      </c>
    </row>
    <row r="136" spans="1:10" ht="10.5" customHeight="1">
      <c r="A136" s="441"/>
      <c r="B136" s="441"/>
      <c r="C136" s="459"/>
      <c r="D136" s="442"/>
      <c r="E136" s="442"/>
      <c r="F136" s="446"/>
      <c r="G136" s="444"/>
      <c r="H136" s="445"/>
      <c r="I136" s="445"/>
      <c r="J136" s="445"/>
    </row>
    <row r="137" spans="1:10" ht="10.5" customHeight="1">
      <c r="A137" s="458"/>
      <c r="B137" s="458"/>
      <c r="C137" s="459"/>
      <c r="D137" s="442"/>
      <c r="E137" s="442"/>
      <c r="F137" s="446"/>
      <c r="G137" s="444"/>
      <c r="H137" s="445"/>
      <c r="I137" s="445"/>
      <c r="J137" s="445"/>
    </row>
    <row r="138" spans="1:10" ht="10.5" customHeight="1">
      <c r="A138" s="441" t="s">
        <v>176</v>
      </c>
      <c r="B138" s="441"/>
      <c r="C138" s="447"/>
      <c r="D138" s="442"/>
      <c r="E138" s="442"/>
      <c r="F138" s="443"/>
      <c r="G138" s="444"/>
      <c r="H138" s="445"/>
      <c r="I138" s="445"/>
      <c r="J138" s="445"/>
    </row>
    <row r="139" spans="1:10" ht="10.5" customHeight="1">
      <c r="A139" s="441"/>
      <c r="B139" s="441" t="s">
        <v>177</v>
      </c>
      <c r="C139" s="447"/>
      <c r="D139" s="442">
        <f>'[11]Veränd_WERT'!AC104</f>
        <v>91.06017017515568</v>
      </c>
      <c r="E139" s="442">
        <f>'[11]Veränd_WERT'!AD104</f>
        <v>106.5352762813349</v>
      </c>
      <c r="F139" s="446">
        <f>'[11]Veränd_WERT'!AE104</f>
        <v>93.937091383679</v>
      </c>
      <c r="G139" s="444">
        <f>'[11]Veränd_WERT'!AF104</f>
        <v>92.99430151358553</v>
      </c>
      <c r="H139" s="445">
        <f>'[11]Veränd_WERT'!AG104</f>
        <v>-14.525804640814998</v>
      </c>
      <c r="I139" s="445">
        <f>'[11]Veränd_WERT'!AH104</f>
        <v>-3.062604096152774</v>
      </c>
      <c r="J139" s="445">
        <f>'[11]Veränd_WERT'!AI104</f>
        <v>-2.8874188892214847</v>
      </c>
    </row>
    <row r="140" spans="1:10" ht="10.5" customHeight="1">
      <c r="A140" s="441"/>
      <c r="B140" s="441"/>
      <c r="C140" s="447"/>
      <c r="D140" s="442"/>
      <c r="E140" s="442"/>
      <c r="F140" s="446"/>
      <c r="G140" s="444"/>
      <c r="H140" s="445"/>
      <c r="I140" s="445"/>
      <c r="J140" s="445"/>
    </row>
    <row r="141" spans="1:10" ht="10.5" customHeight="1">
      <c r="A141" s="441"/>
      <c r="B141" s="441" t="s">
        <v>106</v>
      </c>
      <c r="C141" s="447"/>
      <c r="D141" s="442">
        <f>'[11]Veränd_WERT'!AC33</f>
        <v>89.38638012273718</v>
      </c>
      <c r="E141" s="442">
        <f>'[11]Veränd_WERT'!AD33</f>
        <v>103.9620798604168</v>
      </c>
      <c r="F141" s="446">
        <f>'[11]Veränd_WERT'!AE33</f>
        <v>92.32844882415387</v>
      </c>
      <c r="G141" s="444">
        <f>'[11]Veränd_WERT'!AF33</f>
        <v>90.58292282953117</v>
      </c>
      <c r="H141" s="445">
        <f>'[11]Veränd_WERT'!AG33</f>
        <v>-14.02020790392946</v>
      </c>
      <c r="I141" s="445">
        <f>'[11]Veränd_WERT'!AH33</f>
        <v>-3.186524564081075</v>
      </c>
      <c r="J141" s="445">
        <f>'[11]Veränd_WERT'!AI33</f>
        <v>-2.919594564765648</v>
      </c>
    </row>
    <row r="142" spans="1:10" ht="10.5" customHeight="1">
      <c r="A142" s="441"/>
      <c r="B142" s="441" t="s">
        <v>107</v>
      </c>
      <c r="C142" s="447"/>
      <c r="D142" s="442">
        <f>'[11]Veränd_WERT'!AC68</f>
        <v>104.44966380118268</v>
      </c>
      <c r="E142" s="442">
        <f>'[11]Veränd_WERT'!AD68</f>
        <v>127.11957660249466</v>
      </c>
      <c r="F142" s="446">
        <f>'[11]Veränd_WERT'!AE68</f>
        <v>106.80543724286531</v>
      </c>
      <c r="G142" s="444">
        <f>'[11]Veränd_WERT'!AF68</f>
        <v>112.30938685332848</v>
      </c>
      <c r="H142" s="445">
        <f>'[11]Veränd_WERT'!AG68</f>
        <v>-17.833533911304023</v>
      </c>
      <c r="I142" s="445">
        <f>'[11]Veränd_WERT'!AH68</f>
        <v>-2.205668084412057</v>
      </c>
      <c r="J142" s="445">
        <f>'[11]Veränd_WERT'!AI68</f>
        <v>-2.847693553965579</v>
      </c>
    </row>
    <row r="143" spans="1:10" ht="10.5" customHeight="1">
      <c r="A143" s="441"/>
      <c r="B143" s="441"/>
      <c r="C143" s="449"/>
      <c r="D143" s="442"/>
      <c r="E143" s="442"/>
      <c r="F143" s="451"/>
      <c r="G143" s="444"/>
      <c r="H143" s="445"/>
      <c r="I143" s="445"/>
      <c r="J143" s="445"/>
    </row>
    <row r="144" ht="10.5" customHeight="1"/>
    <row r="145" spans="1:10" ht="10.5" customHeight="1">
      <c r="A145" s="458"/>
      <c r="B145" s="458"/>
      <c r="C145" s="460"/>
      <c r="D145" s="461"/>
      <c r="E145" s="461"/>
      <c r="F145" s="462"/>
      <c r="G145" s="463"/>
      <c r="H145" s="464"/>
      <c r="I145" s="464"/>
      <c r="J145" s="464"/>
    </row>
    <row r="146" spans="1:10" ht="10.5" customHeight="1">
      <c r="A146" s="458"/>
      <c r="B146" s="458"/>
      <c r="C146" s="460"/>
      <c r="D146" s="465"/>
      <c r="E146" s="465"/>
      <c r="F146" s="462"/>
      <c r="G146" s="466"/>
      <c r="H146" s="465"/>
      <c r="I146" s="465"/>
      <c r="J146" s="465"/>
    </row>
    <row r="147" spans="1:10" ht="10.5" customHeight="1">
      <c r="A147" s="458"/>
      <c r="B147" s="458"/>
      <c r="C147" s="460"/>
      <c r="D147" s="465"/>
      <c r="E147" s="465"/>
      <c r="F147" s="462"/>
      <c r="G147" s="466"/>
      <c r="H147" s="465"/>
      <c r="I147" s="465"/>
      <c r="J147" s="465"/>
    </row>
    <row r="148" spans="1:10" ht="10.5" customHeight="1">
      <c r="A148" s="458"/>
      <c r="B148" s="458"/>
      <c r="C148" s="460"/>
      <c r="D148" s="465"/>
      <c r="E148" s="465"/>
      <c r="F148" s="462"/>
      <c r="G148" s="466"/>
      <c r="H148" s="465"/>
      <c r="I148" s="465"/>
      <c r="J148" s="465"/>
    </row>
    <row r="149" spans="1:10" ht="10.5" customHeight="1">
      <c r="A149" s="458"/>
      <c r="B149" s="458"/>
      <c r="C149" s="460"/>
      <c r="D149" s="465"/>
      <c r="E149" s="465"/>
      <c r="F149" s="462"/>
      <c r="G149" s="466"/>
      <c r="H149" s="465"/>
      <c r="I149" s="465"/>
      <c r="J149" s="465"/>
    </row>
    <row r="150" spans="1:10" ht="12.75">
      <c r="A150" s="458"/>
      <c r="B150" s="458"/>
      <c r="C150" s="460"/>
      <c r="D150" s="465"/>
      <c r="E150" s="465"/>
      <c r="F150" s="462"/>
      <c r="G150" s="466"/>
      <c r="H150" s="465"/>
      <c r="I150" s="465"/>
      <c r="J150" s="465"/>
    </row>
    <row r="151" spans="1:10" ht="10.5" customHeight="1">
      <c r="A151" s="458"/>
      <c r="C151" s="436"/>
      <c r="D151" s="465"/>
      <c r="E151" s="465"/>
      <c r="F151" s="462"/>
      <c r="G151" s="466"/>
      <c r="H151" s="465"/>
      <c r="I151" s="465"/>
      <c r="J151" s="465"/>
    </row>
    <row r="152" spans="1:10" ht="10.5" customHeight="1">
      <c r="A152" s="458"/>
      <c r="B152" s="458"/>
      <c r="C152" s="460"/>
      <c r="D152" s="465"/>
      <c r="E152" s="465"/>
      <c r="F152" s="462"/>
      <c r="G152" s="466"/>
      <c r="H152" s="465"/>
      <c r="I152" s="465"/>
      <c r="J152" s="465"/>
    </row>
    <row r="153" spans="2:10" ht="10.5" customHeight="1">
      <c r="B153" s="458"/>
      <c r="C153" s="436"/>
      <c r="D153" s="465"/>
      <c r="E153" s="465"/>
      <c r="F153" s="462"/>
      <c r="G153" s="466"/>
      <c r="H153" s="465"/>
      <c r="I153" s="465"/>
      <c r="J153" s="465"/>
    </row>
    <row r="154" ht="10.5" customHeight="1"/>
  </sheetData>
  <mergeCells count="12">
    <mergeCell ref="D80:D84"/>
    <mergeCell ref="E80:F81"/>
    <mergeCell ref="G80:G84"/>
    <mergeCell ref="E82:E84"/>
    <mergeCell ref="F82:F84"/>
    <mergeCell ref="E10:E12"/>
    <mergeCell ref="F10:F12"/>
    <mergeCell ref="A3:J3"/>
    <mergeCell ref="A75:J75"/>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27"/>
  <sheetViews>
    <sheetView workbookViewId="0" topLeftCell="A1">
      <selection activeCell="B61" sqref="B61"/>
    </sheetView>
  </sheetViews>
  <sheetFormatPr defaultColWidth="11.421875" defaultRowHeight="12.75"/>
  <cols>
    <col min="1" max="1" width="4.421875" style="91" customWidth="1"/>
    <col min="2" max="8" width="5.421875" style="91" customWidth="1"/>
    <col min="9" max="9" width="5.7109375" style="91" bestFit="1" customWidth="1"/>
    <col min="10" max="13" width="5.421875" style="91" customWidth="1"/>
    <col min="14" max="14" width="5.28125" style="91" bestFit="1" customWidth="1"/>
    <col min="15" max="15" width="6.421875" style="91" customWidth="1"/>
    <col min="16" max="16" width="6.7109375" style="91" customWidth="1"/>
    <col min="17" max="17" width="6.8515625" style="91" customWidth="1"/>
    <col min="18" max="16384" width="11.421875" style="91" customWidth="1"/>
  </cols>
  <sheetData>
    <row r="1" spans="1:17" ht="12" customHeight="1">
      <c r="A1" s="578" t="s">
        <v>210</v>
      </c>
      <c r="B1" s="578"/>
      <c r="C1" s="578"/>
      <c r="D1" s="578"/>
      <c r="E1" s="578"/>
      <c r="F1" s="578"/>
      <c r="G1" s="578"/>
      <c r="H1" s="578"/>
      <c r="I1" s="578"/>
      <c r="J1" s="578"/>
      <c r="K1" s="578"/>
      <c r="L1" s="578"/>
      <c r="M1" s="578"/>
      <c r="N1" s="578"/>
      <c r="O1" s="578"/>
      <c r="P1" s="578"/>
      <c r="Q1" s="578"/>
    </row>
    <row r="2" spans="1:17" ht="12.75" customHeight="1">
      <c r="A2" s="92"/>
      <c r="B2" s="92"/>
      <c r="C2" s="92"/>
      <c r="D2" s="92"/>
      <c r="E2" s="92"/>
      <c r="F2" s="92"/>
      <c r="G2" s="92"/>
      <c r="H2" s="92"/>
      <c r="I2" s="92"/>
      <c r="J2" s="92"/>
      <c r="K2" s="92"/>
      <c r="L2" s="92"/>
      <c r="M2" s="92"/>
      <c r="N2" s="93"/>
      <c r="O2" s="94"/>
      <c r="P2" s="94"/>
      <c r="Q2" s="92"/>
    </row>
    <row r="3" spans="1:17" ht="12.75" customHeight="1">
      <c r="A3" s="580" t="s">
        <v>211</v>
      </c>
      <c r="B3" s="580"/>
      <c r="C3" s="580"/>
      <c r="D3" s="580"/>
      <c r="E3" s="580"/>
      <c r="F3" s="580"/>
      <c r="G3" s="580"/>
      <c r="H3" s="580"/>
      <c r="I3" s="580"/>
      <c r="J3" s="580"/>
      <c r="K3" s="580"/>
      <c r="L3" s="580"/>
      <c r="M3" s="580"/>
      <c r="N3" s="580"/>
      <c r="O3" s="580"/>
      <c r="P3" s="580"/>
      <c r="Q3" s="580"/>
    </row>
    <row r="4" spans="1:17" ht="12.75" customHeight="1">
      <c r="A4" s="579" t="s">
        <v>212</v>
      </c>
      <c r="B4" s="579"/>
      <c r="C4" s="579"/>
      <c r="D4" s="579"/>
      <c r="E4" s="579"/>
      <c r="F4" s="579"/>
      <c r="G4" s="579"/>
      <c r="H4" s="579"/>
      <c r="I4" s="579"/>
      <c r="J4" s="579"/>
      <c r="K4" s="579"/>
      <c r="L4" s="579"/>
      <c r="M4" s="579"/>
      <c r="N4" s="579"/>
      <c r="O4" s="579"/>
      <c r="P4" s="579"/>
      <c r="Q4" s="579"/>
    </row>
    <row r="5" spans="1:17" ht="12.75" customHeight="1">
      <c r="A5" s="579" t="s">
        <v>84</v>
      </c>
      <c r="B5" s="579"/>
      <c r="C5" s="579"/>
      <c r="D5" s="579"/>
      <c r="E5" s="579"/>
      <c r="F5" s="579"/>
      <c r="G5" s="579"/>
      <c r="H5" s="579"/>
      <c r="I5" s="579"/>
      <c r="J5" s="579"/>
      <c r="K5" s="579"/>
      <c r="L5" s="579"/>
      <c r="M5" s="579"/>
      <c r="N5" s="579"/>
      <c r="O5" s="579"/>
      <c r="P5" s="579"/>
      <c r="Q5" s="579"/>
    </row>
    <row r="6" spans="1:17" ht="12.75" customHeight="1">
      <c r="A6" s="96"/>
      <c r="B6" s="97"/>
      <c r="C6" s="98"/>
      <c r="D6" s="98"/>
      <c r="E6" s="98"/>
      <c r="F6" s="98"/>
      <c r="G6" s="98"/>
      <c r="H6" s="98"/>
      <c r="I6" s="98"/>
      <c r="J6" s="98"/>
      <c r="K6" s="98"/>
      <c r="L6" s="98"/>
      <c r="M6" s="98"/>
      <c r="N6" s="99"/>
      <c r="O6" s="100"/>
      <c r="P6" s="100"/>
      <c r="Q6" s="92"/>
    </row>
    <row r="7" spans="1:16" ht="12.75" customHeight="1">
      <c r="A7" s="97"/>
      <c r="B7" s="97"/>
      <c r="C7" s="98"/>
      <c r="D7" s="98"/>
      <c r="E7" s="98"/>
      <c r="F7" s="98"/>
      <c r="G7" s="98"/>
      <c r="H7" s="98"/>
      <c r="I7" s="98"/>
      <c r="J7" s="98"/>
      <c r="K7" s="98"/>
      <c r="L7" s="98"/>
      <c r="M7" s="98"/>
      <c r="N7" s="101"/>
      <c r="O7" s="100"/>
      <c r="P7" s="100"/>
    </row>
    <row r="8" spans="1:17" ht="12" customHeight="1">
      <c r="A8" s="102"/>
      <c r="B8" s="103"/>
      <c r="C8" s="104"/>
      <c r="D8" s="104"/>
      <c r="E8" s="104"/>
      <c r="F8" s="104"/>
      <c r="G8" s="104"/>
      <c r="H8" s="104"/>
      <c r="I8" s="104"/>
      <c r="J8" s="104"/>
      <c r="K8" s="104"/>
      <c r="L8" s="104"/>
      <c r="M8" s="104"/>
      <c r="N8" s="105"/>
      <c r="O8" s="574" t="s">
        <v>85</v>
      </c>
      <c r="P8" s="575"/>
      <c r="Q8" s="575"/>
    </row>
    <row r="9" spans="1:17" ht="12" customHeight="1">
      <c r="A9" s="106"/>
      <c r="B9" s="107"/>
      <c r="C9" s="108"/>
      <c r="D9" s="108"/>
      <c r="E9" s="108"/>
      <c r="F9" s="108"/>
      <c r="G9" s="108"/>
      <c r="H9" s="108"/>
      <c r="I9" s="108"/>
      <c r="J9" s="108"/>
      <c r="K9" s="108"/>
      <c r="L9" s="108"/>
      <c r="M9" s="108"/>
      <c r="N9" s="109"/>
      <c r="O9" s="110" t="s">
        <v>90</v>
      </c>
      <c r="P9" s="111"/>
      <c r="Q9" s="112" t="s">
        <v>199</v>
      </c>
    </row>
    <row r="10" spans="1:17" ht="12" customHeight="1">
      <c r="A10" s="113" t="s">
        <v>86</v>
      </c>
      <c r="B10" s="107" t="s">
        <v>87</v>
      </c>
      <c r="C10" s="108" t="s">
        <v>88</v>
      </c>
      <c r="D10" s="108" t="s">
        <v>89</v>
      </c>
      <c r="E10" s="108" t="s">
        <v>90</v>
      </c>
      <c r="F10" s="108" t="s">
        <v>91</v>
      </c>
      <c r="G10" s="108" t="s">
        <v>92</v>
      </c>
      <c r="H10" s="108" t="s">
        <v>93</v>
      </c>
      <c r="I10" s="108" t="s">
        <v>94</v>
      </c>
      <c r="J10" s="108" t="s">
        <v>95</v>
      </c>
      <c r="K10" s="108" t="s">
        <v>96</v>
      </c>
      <c r="L10" s="108" t="s">
        <v>97</v>
      </c>
      <c r="M10" s="108" t="s">
        <v>98</v>
      </c>
      <c r="N10" s="114" t="s">
        <v>99</v>
      </c>
      <c r="O10" s="576" t="s">
        <v>100</v>
      </c>
      <c r="P10" s="577"/>
      <c r="Q10" s="577"/>
    </row>
    <row r="11" spans="1:17" ht="12" customHeight="1">
      <c r="A11" s="106"/>
      <c r="B11" s="107"/>
      <c r="C11" s="108"/>
      <c r="D11" s="108"/>
      <c r="E11" s="108"/>
      <c r="F11" s="108"/>
      <c r="G11" s="108"/>
      <c r="H11" s="108"/>
      <c r="I11" s="108"/>
      <c r="J11" s="108"/>
      <c r="K11" s="108"/>
      <c r="L11" s="108"/>
      <c r="M11" s="108"/>
      <c r="N11" s="109"/>
      <c r="O11" s="115" t="s">
        <v>101</v>
      </c>
      <c r="P11" s="116" t="s">
        <v>102</v>
      </c>
      <c r="Q11" s="117" t="s">
        <v>102</v>
      </c>
    </row>
    <row r="12" spans="1:17" ht="12" customHeight="1">
      <c r="A12" s="118"/>
      <c r="B12" s="119"/>
      <c r="C12" s="120"/>
      <c r="D12" s="120"/>
      <c r="E12" s="120"/>
      <c r="F12" s="120"/>
      <c r="G12" s="120"/>
      <c r="H12" s="120"/>
      <c r="I12" s="120"/>
      <c r="J12" s="120"/>
      <c r="K12" s="120"/>
      <c r="L12" s="120"/>
      <c r="M12" s="120"/>
      <c r="N12" s="121"/>
      <c r="O12" s="122" t="s">
        <v>103</v>
      </c>
      <c r="P12" s="123" t="s">
        <v>104</v>
      </c>
      <c r="Q12" s="124" t="s">
        <v>143</v>
      </c>
    </row>
    <row r="13" spans="1:17" ht="12" customHeight="1">
      <c r="A13" s="125"/>
      <c r="B13" s="126"/>
      <c r="C13" s="126"/>
      <c r="D13" s="126"/>
      <c r="E13" s="126"/>
      <c r="F13" s="126"/>
      <c r="G13" s="126"/>
      <c r="H13" s="126"/>
      <c r="I13" s="126"/>
      <c r="J13" s="126"/>
      <c r="K13" s="126"/>
      <c r="L13" s="126"/>
      <c r="M13" s="126"/>
      <c r="N13" s="127"/>
      <c r="O13" s="128"/>
      <c r="P13" s="116"/>
      <c r="Q13" s="116"/>
    </row>
    <row r="14" spans="1:16" ht="12" customHeight="1">
      <c r="A14" s="125"/>
      <c r="B14" s="126"/>
      <c r="C14" s="126"/>
      <c r="D14" s="126"/>
      <c r="E14" s="126"/>
      <c r="F14" s="126"/>
      <c r="G14" s="126"/>
      <c r="H14" s="126"/>
      <c r="I14" s="126"/>
      <c r="J14" s="126"/>
      <c r="K14" s="126"/>
      <c r="L14" s="126"/>
      <c r="M14" s="126"/>
      <c r="N14" s="127"/>
      <c r="O14" s="128"/>
      <c r="P14" s="116"/>
    </row>
    <row r="15" spans="1:16" ht="12" customHeight="1">
      <c r="A15" s="125"/>
      <c r="B15" s="126"/>
      <c r="C15" s="126"/>
      <c r="D15" s="126"/>
      <c r="E15" s="126"/>
      <c r="F15" s="126"/>
      <c r="G15" s="126"/>
      <c r="H15" s="126"/>
      <c r="I15" s="126"/>
      <c r="J15" s="126"/>
      <c r="K15" s="126"/>
      <c r="L15" s="126"/>
      <c r="M15" s="126"/>
      <c r="N15" s="127"/>
      <c r="O15" s="128"/>
      <c r="P15" s="116"/>
    </row>
    <row r="16" spans="1:16" ht="1.5" customHeight="1">
      <c r="A16" s="125"/>
      <c r="B16" s="126"/>
      <c r="C16" s="126"/>
      <c r="D16" s="126"/>
      <c r="E16" s="126"/>
      <c r="F16" s="126"/>
      <c r="G16" s="126"/>
      <c r="H16" s="126"/>
      <c r="I16" s="126"/>
      <c r="J16" s="126"/>
      <c r="K16" s="126"/>
      <c r="L16" s="126"/>
      <c r="M16" s="126"/>
      <c r="N16" s="127"/>
      <c r="O16" s="128"/>
      <c r="P16" s="116"/>
    </row>
    <row r="17" spans="1:17" ht="12" customHeight="1">
      <c r="A17" s="573" t="s">
        <v>232</v>
      </c>
      <c r="B17" s="573"/>
      <c r="C17" s="573"/>
      <c r="D17" s="573"/>
      <c r="E17" s="573"/>
      <c r="F17" s="573"/>
      <c r="G17" s="573"/>
      <c r="H17" s="573"/>
      <c r="I17" s="573"/>
      <c r="J17" s="573"/>
      <c r="K17" s="573"/>
      <c r="L17" s="573"/>
      <c r="M17" s="573"/>
      <c r="N17" s="573"/>
      <c r="O17" s="573"/>
      <c r="P17" s="573"/>
      <c r="Q17" s="129"/>
    </row>
    <row r="18" spans="1:17" ht="1.5" customHeight="1">
      <c r="A18" s="130"/>
      <c r="B18" s="131"/>
      <c r="C18" s="131"/>
      <c r="D18" s="131"/>
      <c r="E18" s="132"/>
      <c r="F18" s="132"/>
      <c r="G18" s="132"/>
      <c r="H18" s="132"/>
      <c r="I18" s="132"/>
      <c r="J18" s="132"/>
      <c r="K18" s="132"/>
      <c r="L18" s="132"/>
      <c r="M18" s="132"/>
      <c r="N18" s="133"/>
      <c r="O18" s="134"/>
      <c r="P18" s="134"/>
      <c r="Q18" s="92"/>
    </row>
    <row r="19" spans="1:17" ht="12" customHeight="1">
      <c r="A19" s="135"/>
      <c r="B19" s="136"/>
      <c r="C19" s="136"/>
      <c r="D19" s="136"/>
      <c r="E19" s="136"/>
      <c r="F19" s="136"/>
      <c r="G19" s="136"/>
      <c r="H19" s="136"/>
      <c r="I19" s="136"/>
      <c r="J19" s="136"/>
      <c r="K19" s="136"/>
      <c r="L19" s="136"/>
      <c r="M19" s="136"/>
      <c r="N19" s="127"/>
      <c r="O19" s="128"/>
      <c r="P19" s="128"/>
      <c r="Q19" s="137"/>
    </row>
    <row r="20" spans="1:17" ht="12" customHeight="1">
      <c r="A20" s="138">
        <v>1999</v>
      </c>
      <c r="B20" s="136">
        <v>58.343208824892834</v>
      </c>
      <c r="C20" s="136">
        <v>95.61198681204172</v>
      </c>
      <c r="D20" s="136">
        <v>121.45794527777005</v>
      </c>
      <c r="E20" s="136">
        <v>104.96664312887249</v>
      </c>
      <c r="F20" s="136">
        <v>115.3227051832184</v>
      </c>
      <c r="G20" s="136">
        <v>129.79299100632977</v>
      </c>
      <c r="H20" s="136">
        <v>119.15047581191783</v>
      </c>
      <c r="I20" s="136">
        <v>113.33989191695957</v>
      </c>
      <c r="J20" s="136">
        <v>104.05371862185487</v>
      </c>
      <c r="K20" s="136">
        <v>88.91003406028521</v>
      </c>
      <c r="L20" s="136">
        <v>80.27217181755839</v>
      </c>
      <c r="M20" s="136">
        <v>68.77822753829876</v>
      </c>
      <c r="N20" s="139" t="e">
        <f>(#REF!+#REF!+#REF!+#REF!+#REF!+#REF!+#REF!+#REF!+#REF!+#REF!+#REF!+#REF!)/12</f>
        <v>#REF!</v>
      </c>
      <c r="O20" s="140" t="e">
        <f>100*(#REF!-#REF!)/#REF!</f>
        <v>#REF!</v>
      </c>
      <c r="P20" s="140" t="e">
        <f>100*(#REF!-#REF!)/#REF!</f>
        <v>#REF!</v>
      </c>
      <c r="Q20" s="141"/>
    </row>
    <row r="21" spans="1:17" ht="12" customHeight="1">
      <c r="A21" s="138">
        <v>2001</v>
      </c>
      <c r="B21" s="136">
        <v>51.61510416118137</v>
      </c>
      <c r="C21" s="136">
        <v>60.91581946278218</v>
      </c>
      <c r="D21" s="136">
        <v>88.09674597033347</v>
      </c>
      <c r="E21" s="136">
        <v>91.00507088689332</v>
      </c>
      <c r="F21" s="136">
        <v>107.00987235411287</v>
      </c>
      <c r="G21" s="136">
        <v>127.05319179774477</v>
      </c>
      <c r="H21" s="136">
        <v>104.91948952831632</v>
      </c>
      <c r="I21" s="136">
        <v>103.96871199046002</v>
      </c>
      <c r="J21" s="136">
        <v>95.44261176696632</v>
      </c>
      <c r="K21" s="136">
        <v>83.50993207202816</v>
      </c>
      <c r="L21" s="136">
        <v>73.73682987076637</v>
      </c>
      <c r="M21" s="136">
        <v>53.63120199171429</v>
      </c>
      <c r="N21" s="139">
        <f>(B21+C21+D21+E21+F21+G21+H21+I21+J21+K21+L21+M21)/12</f>
        <v>86.74204848777497</v>
      </c>
      <c r="O21" s="140">
        <f>100*(E21-D21)/D21</f>
        <v>3.301285290990459</v>
      </c>
      <c r="P21" s="140">
        <f>100*(E21-E20)/E20</f>
        <v>-13.300960977515391</v>
      </c>
      <c r="Q21" s="141">
        <f>(((B21+C21+D21+E21)/4)-((B20+C20+D20+E20)/4))/((B20+C20+D20+E20)/4)*100</f>
        <v>-23.33116724000761</v>
      </c>
    </row>
    <row r="22" spans="1:17" ht="12" customHeight="1">
      <c r="A22" s="138">
        <v>2002</v>
      </c>
      <c r="B22" s="136">
        <v>36.023397465602194</v>
      </c>
      <c r="C22" s="136">
        <v>63.71142235316469</v>
      </c>
      <c r="D22" s="136">
        <v>81.37485103157579</v>
      </c>
      <c r="E22" s="136">
        <v>87.32034357195974</v>
      </c>
      <c r="F22" s="136">
        <v>96.38009126208586</v>
      </c>
      <c r="G22" s="136">
        <v>93.9042284507029</v>
      </c>
      <c r="H22" s="136">
        <v>92.97185925093817</v>
      </c>
      <c r="I22" s="136">
        <v>92.82789769669118</v>
      </c>
      <c r="J22" s="136">
        <v>88.11025282385293</v>
      </c>
      <c r="K22" s="136">
        <v>70.21680500027992</v>
      </c>
      <c r="L22" s="136">
        <v>72.95005942158058</v>
      </c>
      <c r="M22" s="136">
        <v>60.177888751616074</v>
      </c>
      <c r="N22" s="139">
        <f>(B22+C22+D22+E22+F22+G22+H22+I22+J22+K22+L22+M22)/12</f>
        <v>77.99742475667082</v>
      </c>
      <c r="O22" s="140">
        <f>100*(E22-D22)/D22</f>
        <v>7.306302211326851</v>
      </c>
      <c r="P22" s="140">
        <f>100*(E22-E21)/E21</f>
        <v>-4.048925273090757</v>
      </c>
      <c r="Q22" s="141">
        <f>(((B22+C22+D22+E22)/4)-((B21+C21+D21+E21)/4))/((B21+C21+D21+E21)/4)*100</f>
        <v>-7.956145808801763</v>
      </c>
    </row>
    <row r="23" spans="1:17" ht="12" customHeight="1">
      <c r="A23" s="138">
        <v>2003</v>
      </c>
      <c r="B23" s="136">
        <v>47.2129970233851</v>
      </c>
      <c r="C23" s="136">
        <v>47.2</v>
      </c>
      <c r="D23" s="136">
        <v>69.66752270484518</v>
      </c>
      <c r="E23" s="136">
        <v>74.04182180641666</v>
      </c>
      <c r="F23" s="136">
        <v>85.3</v>
      </c>
      <c r="G23" s="136">
        <v>86.3</v>
      </c>
      <c r="H23" s="136">
        <v>77.1</v>
      </c>
      <c r="I23" s="136">
        <v>80.12554509756251</v>
      </c>
      <c r="J23" s="136">
        <v>81.8</v>
      </c>
      <c r="K23" s="136">
        <v>67.4</v>
      </c>
      <c r="L23" s="136">
        <v>60.5</v>
      </c>
      <c r="M23" s="136">
        <v>62.6</v>
      </c>
      <c r="N23" s="139">
        <f>(B23+C23+D23+E23+F23+G23+H23+I23+J23+K23+L23+M23)/12</f>
        <v>69.93732388601745</v>
      </c>
      <c r="O23" s="140">
        <f>100*(E23-D23)/D23</f>
        <v>6.2788210800945565</v>
      </c>
      <c r="P23" s="140">
        <f>100*(E23-E22)/E22</f>
        <v>-15.206676041763844</v>
      </c>
      <c r="Q23" s="141">
        <f>(((B23+C23+D23+E23)/4)-((B22+C22+D22+E22)/4))/((B22+C22+D22+E22)/4)*100</f>
        <v>-11.290716857010814</v>
      </c>
    </row>
    <row r="24" spans="1:17" ht="12" customHeight="1">
      <c r="A24" s="138">
        <v>2004</v>
      </c>
      <c r="B24" s="136">
        <v>33.578035740015714</v>
      </c>
      <c r="C24" s="136">
        <v>45.2</v>
      </c>
      <c r="D24" s="136">
        <v>93.42427831261664</v>
      </c>
      <c r="E24" s="136">
        <v>69.8</v>
      </c>
      <c r="F24" s="136"/>
      <c r="G24" s="136"/>
      <c r="H24" s="136"/>
      <c r="I24" s="136"/>
      <c r="J24" s="136"/>
      <c r="K24" s="136"/>
      <c r="L24" s="136"/>
      <c r="M24" s="136"/>
      <c r="N24" s="139">
        <f>(B24+C24+D24+E24)/4</f>
        <v>60.50057851315809</v>
      </c>
      <c r="O24" s="140">
        <f>100*(E24-D24)/D24</f>
        <v>-25.287086760857814</v>
      </c>
      <c r="P24" s="140">
        <f>100*(E24-E23)/E23</f>
        <v>-5.728953857330748</v>
      </c>
      <c r="Q24" s="141">
        <f>(((B24+C24+D24+E24)/4)-((B23+C23+D23+E23)/4))/((B23+C23+D23+E23)/4)*100</f>
        <v>1.6294029753696462</v>
      </c>
    </row>
    <row r="25" spans="1:17" ht="12" customHeight="1">
      <c r="A25" s="142"/>
      <c r="B25" s="137"/>
      <c r="C25" s="137"/>
      <c r="D25" s="137"/>
      <c r="E25" s="137"/>
      <c r="F25" s="137"/>
      <c r="G25" s="137"/>
      <c r="H25" s="137"/>
      <c r="I25" s="137"/>
      <c r="J25" s="140"/>
      <c r="K25" s="140"/>
      <c r="L25" s="141"/>
      <c r="M25" s="137"/>
      <c r="N25" s="143"/>
      <c r="O25" s="137"/>
      <c r="P25" s="137"/>
      <c r="Q25" s="137"/>
    </row>
    <row r="26" spans="1:17" ht="12.75" customHeight="1">
      <c r="A26" s="137"/>
      <c r="B26" s="137"/>
      <c r="C26" s="137"/>
      <c r="D26" s="137"/>
      <c r="E26" s="137"/>
      <c r="F26" s="137"/>
      <c r="G26" s="137"/>
      <c r="H26" s="137"/>
      <c r="I26" s="137"/>
      <c r="J26" s="140"/>
      <c r="K26" s="140"/>
      <c r="L26" s="141"/>
      <c r="M26" s="137"/>
      <c r="N26" s="143"/>
      <c r="O26" s="137"/>
      <c r="P26" s="137"/>
      <c r="Q26" s="137"/>
    </row>
    <row r="27" spans="1:17" ht="12" customHeight="1">
      <c r="A27" s="137"/>
      <c r="B27" s="137"/>
      <c r="C27" s="137"/>
      <c r="D27" s="137"/>
      <c r="E27" s="137"/>
      <c r="F27" s="137"/>
      <c r="G27" s="137"/>
      <c r="H27" s="137"/>
      <c r="I27" s="137"/>
      <c r="J27" s="140"/>
      <c r="K27" s="140"/>
      <c r="L27" s="141"/>
      <c r="M27" s="137"/>
      <c r="N27" s="143"/>
      <c r="O27" s="137"/>
      <c r="P27" s="137"/>
      <c r="Q27" s="137"/>
    </row>
    <row r="28" spans="1:17" ht="12" customHeight="1">
      <c r="A28" s="573" t="s">
        <v>213</v>
      </c>
      <c r="B28" s="573"/>
      <c r="C28" s="573"/>
      <c r="D28" s="573"/>
      <c r="E28" s="573"/>
      <c r="F28" s="573"/>
      <c r="G28" s="573"/>
      <c r="H28" s="573"/>
      <c r="I28" s="573"/>
      <c r="J28" s="573"/>
      <c r="K28" s="573"/>
      <c r="L28" s="573"/>
      <c r="M28" s="573"/>
      <c r="N28" s="573"/>
      <c r="O28" s="573"/>
      <c r="P28" s="573"/>
      <c r="Q28" s="129"/>
    </row>
    <row r="29" spans="1:17" ht="1.5" customHeight="1">
      <c r="A29" s="144"/>
      <c r="B29" s="92"/>
      <c r="C29" s="92"/>
      <c r="D29" s="92"/>
      <c r="E29" s="92"/>
      <c r="F29" s="92"/>
      <c r="G29" s="92"/>
      <c r="H29" s="92"/>
      <c r="I29" s="92"/>
      <c r="J29" s="92"/>
      <c r="K29" s="92"/>
      <c r="L29" s="92"/>
      <c r="M29" s="92"/>
      <c r="N29" s="145"/>
      <c r="O29" s="92"/>
      <c r="P29" s="92"/>
      <c r="Q29" s="92"/>
    </row>
    <row r="30" spans="1:17" ht="12" customHeight="1">
      <c r="A30" s="144"/>
      <c r="B30" s="136"/>
      <c r="C30" s="136"/>
      <c r="D30" s="136"/>
      <c r="E30" s="136"/>
      <c r="F30" s="136"/>
      <c r="G30" s="136"/>
      <c r="H30" s="136"/>
      <c r="I30" s="136"/>
      <c r="J30" s="136"/>
      <c r="K30" s="136"/>
      <c r="L30" s="136"/>
      <c r="M30" s="136"/>
      <c r="N30" s="145"/>
      <c r="O30" s="92"/>
      <c r="P30" s="92"/>
      <c r="Q30" s="92"/>
    </row>
    <row r="31" spans="1:17" ht="12" customHeight="1">
      <c r="A31" s="138">
        <v>1999</v>
      </c>
      <c r="B31" s="136">
        <v>70.48886322564562</v>
      </c>
      <c r="C31" s="136">
        <v>68.51910333275926</v>
      </c>
      <c r="D31" s="136">
        <v>112.69837382197494</v>
      </c>
      <c r="E31" s="136">
        <v>120.02222647592116</v>
      </c>
      <c r="F31" s="136">
        <v>128.56830260647808</v>
      </c>
      <c r="G31" s="136">
        <v>128.95042140472745</v>
      </c>
      <c r="H31" s="136">
        <v>109.4746749401696</v>
      </c>
      <c r="I31" s="136">
        <v>110.71726472053282</v>
      </c>
      <c r="J31" s="136">
        <v>91.63666087641987</v>
      </c>
      <c r="K31" s="136">
        <v>95.08301406348333</v>
      </c>
      <c r="L31" s="136">
        <v>81.85461424788542</v>
      </c>
      <c r="M31" s="136">
        <v>81.98648028400245</v>
      </c>
      <c r="N31" s="139"/>
      <c r="O31" s="140"/>
      <c r="P31" s="140"/>
      <c r="Q31" s="141"/>
    </row>
    <row r="32" spans="1:17" ht="12" customHeight="1">
      <c r="A32" s="138">
        <v>2001</v>
      </c>
      <c r="B32" s="136">
        <v>70.53104448204948</v>
      </c>
      <c r="C32" s="136">
        <v>75.85633160767603</v>
      </c>
      <c r="D32" s="136">
        <v>90.43821904419076</v>
      </c>
      <c r="E32" s="136">
        <v>84.02454939556479</v>
      </c>
      <c r="F32" s="136">
        <v>105.32678812989164</v>
      </c>
      <c r="G32" s="136">
        <v>139.37466753738806</v>
      </c>
      <c r="H32" s="136">
        <v>83.85229852293101</v>
      </c>
      <c r="I32" s="136">
        <v>91.67219759349909</v>
      </c>
      <c r="J32" s="136">
        <v>88.60292394794962</v>
      </c>
      <c r="K32" s="136">
        <v>82.97903630902358</v>
      </c>
      <c r="L32" s="136">
        <v>84.5424383989966</v>
      </c>
      <c r="M32" s="136">
        <v>56.03308971699674</v>
      </c>
      <c r="N32" s="139">
        <f>(B32+C32+D32+E32+F32+G32+H32+I32+J32+K32+L32+M32)/12</f>
        <v>87.76946539051312</v>
      </c>
      <c r="O32" s="140">
        <f>100*(E32-D32)/D32</f>
        <v>-7.09176907330745</v>
      </c>
      <c r="P32" s="140">
        <f>100*(E32-E31)/E31</f>
        <v>-29.992509002137382</v>
      </c>
      <c r="Q32" s="141">
        <f>(((B32+C32+D32+E32)/4)-((B31+C31+D31+E31)/4))/((B31+C31+D31+E31)/4)*100</f>
        <v>-13.686982078643418</v>
      </c>
    </row>
    <row r="33" spans="1:17" ht="12" customHeight="1">
      <c r="A33" s="138">
        <v>2002</v>
      </c>
      <c r="B33" s="136">
        <v>38.38366542489733</v>
      </c>
      <c r="C33" s="136">
        <v>71.84180823787459</v>
      </c>
      <c r="D33" s="136">
        <v>80.77830133952759</v>
      </c>
      <c r="E33" s="136">
        <v>83.25088521729288</v>
      </c>
      <c r="F33" s="136">
        <v>82.42697963856101</v>
      </c>
      <c r="G33" s="136">
        <v>82.56886518424307</v>
      </c>
      <c r="H33" s="136">
        <v>77.26298737269035</v>
      </c>
      <c r="I33" s="136">
        <v>83.76507338957624</v>
      </c>
      <c r="J33" s="136">
        <v>80.07968495698773</v>
      </c>
      <c r="K33" s="136">
        <v>66.8307294174882</v>
      </c>
      <c r="L33" s="136">
        <v>52.376769081675555</v>
      </c>
      <c r="M33" s="136">
        <v>65.61668044211311</v>
      </c>
      <c r="N33" s="139">
        <f>(B33+C33+D33+E33+F33+G33+H33+I33+J33+K33+L33+M33)/12</f>
        <v>72.09853580857731</v>
      </c>
      <c r="O33" s="140">
        <f>100*(E33-D33)/D33</f>
        <v>3.060950573066047</v>
      </c>
      <c r="P33" s="140">
        <f>100*(E33-E32)/E32</f>
        <v>-0.9207596873024735</v>
      </c>
      <c r="Q33" s="141">
        <f>(((B33+C33+D33+E33)/4)-((B32+C32+D32+E32)/4))/((B32+C32+D32+E32)/4)*100</f>
        <v>-14.522506878785984</v>
      </c>
    </row>
    <row r="34" spans="1:17" ht="12" customHeight="1">
      <c r="A34" s="138">
        <v>2003</v>
      </c>
      <c r="B34" s="136">
        <v>56.0220746433377</v>
      </c>
      <c r="C34" s="136">
        <v>47.1</v>
      </c>
      <c r="D34" s="136">
        <v>60.97648257682171</v>
      </c>
      <c r="E34" s="136">
        <v>75.20387905183003</v>
      </c>
      <c r="F34" s="136">
        <v>72.6</v>
      </c>
      <c r="G34" s="136">
        <v>67.5</v>
      </c>
      <c r="H34" s="136">
        <v>67.2</v>
      </c>
      <c r="I34" s="136">
        <v>77.51069430855291</v>
      </c>
      <c r="J34" s="136">
        <v>72.3</v>
      </c>
      <c r="K34" s="136">
        <v>60.9</v>
      </c>
      <c r="L34" s="136">
        <v>56.5</v>
      </c>
      <c r="M34" s="136">
        <v>55.9</v>
      </c>
      <c r="N34" s="139">
        <f>(B34+C34+D34+E34+F34+G34+H34+I34+J34+K34+L34+M34)/12</f>
        <v>64.14276088171185</v>
      </c>
      <c r="O34" s="140">
        <f>100*(E34-D34)/D34</f>
        <v>23.332596230167624</v>
      </c>
      <c r="P34" s="140">
        <f>100*(E34-E33)/E33</f>
        <v>-9.665970691433948</v>
      </c>
      <c r="Q34" s="141">
        <f>(((B34+C34+D34+E34)/4)-((B33+C33+D33+E33)/4))/((B33+C33+D33+E33)/4)*100</f>
        <v>-12.74444121373074</v>
      </c>
    </row>
    <row r="35" spans="1:17" ht="12" customHeight="1">
      <c r="A35" s="138">
        <v>2004</v>
      </c>
      <c r="B35" s="136">
        <v>38.625162768263024</v>
      </c>
      <c r="C35" s="136">
        <v>51.3</v>
      </c>
      <c r="D35" s="136">
        <v>65.54407471467157</v>
      </c>
      <c r="E35" s="136">
        <v>51.9</v>
      </c>
      <c r="F35" s="136"/>
      <c r="G35" s="136"/>
      <c r="H35" s="136"/>
      <c r="I35" s="136"/>
      <c r="J35" s="136"/>
      <c r="K35" s="136"/>
      <c r="L35" s="136"/>
      <c r="M35" s="136"/>
      <c r="N35" s="139">
        <f>(B35+C35+D35+E35)/4</f>
        <v>51.84230937073365</v>
      </c>
      <c r="O35" s="140">
        <f>100*(E35-D35)/D35</f>
        <v>-20.816640976422907</v>
      </c>
      <c r="P35" s="140">
        <f>100*(E35-E34)/E34</f>
        <v>-30.987602429083676</v>
      </c>
      <c r="Q35" s="141">
        <f>(((B35+C35+D35+E35)/4)-((B34+C34+D34+E34)/4))/((B34+C34+D34+E34)/4)*100</f>
        <v>-13.344284866686355</v>
      </c>
    </row>
    <row r="36" spans="1:17" ht="12" customHeight="1">
      <c r="A36" s="142"/>
      <c r="B36" s="137"/>
      <c r="C36" s="137"/>
      <c r="D36" s="137"/>
      <c r="E36" s="137"/>
      <c r="F36" s="137"/>
      <c r="G36" s="137"/>
      <c r="H36" s="137"/>
      <c r="I36" s="137"/>
      <c r="J36" s="137"/>
      <c r="K36" s="137"/>
      <c r="L36" s="137"/>
      <c r="M36" s="137"/>
      <c r="N36" s="143"/>
      <c r="O36" s="137"/>
      <c r="P36" s="137"/>
      <c r="Q36" s="137"/>
    </row>
    <row r="37" spans="1:17" ht="12" customHeight="1">
      <c r="A37" s="126"/>
      <c r="B37" s="137"/>
      <c r="C37" s="137"/>
      <c r="D37" s="137"/>
      <c r="E37" s="137"/>
      <c r="F37" s="137"/>
      <c r="G37" s="137"/>
      <c r="H37" s="137"/>
      <c r="I37" s="137"/>
      <c r="J37" s="137"/>
      <c r="K37" s="137"/>
      <c r="L37" s="137"/>
      <c r="M37" s="137"/>
      <c r="N37" s="143"/>
      <c r="O37" s="137"/>
      <c r="P37" s="137"/>
      <c r="Q37" s="137"/>
    </row>
    <row r="38" spans="1:17" ht="12" customHeight="1">
      <c r="A38" s="137"/>
      <c r="B38" s="137"/>
      <c r="C38" s="137"/>
      <c r="D38" s="137"/>
      <c r="E38" s="137"/>
      <c r="F38" s="137"/>
      <c r="G38" s="137"/>
      <c r="H38" s="137"/>
      <c r="I38" s="137"/>
      <c r="J38" s="137"/>
      <c r="K38" s="137"/>
      <c r="L38" s="137"/>
      <c r="M38" s="137"/>
      <c r="N38" s="143"/>
      <c r="O38" s="137"/>
      <c r="P38" s="137"/>
      <c r="Q38" s="137"/>
    </row>
    <row r="39" spans="1:17" ht="12" customHeight="1">
      <c r="A39" s="573" t="s">
        <v>214</v>
      </c>
      <c r="B39" s="573"/>
      <c r="C39" s="573"/>
      <c r="D39" s="573"/>
      <c r="E39" s="573"/>
      <c r="F39" s="573"/>
      <c r="G39" s="573"/>
      <c r="H39" s="573"/>
      <c r="I39" s="573"/>
      <c r="J39" s="573"/>
      <c r="K39" s="573"/>
      <c r="L39" s="573"/>
      <c r="M39" s="573"/>
      <c r="N39" s="573"/>
      <c r="O39" s="573"/>
      <c r="P39" s="573"/>
      <c r="Q39" s="129"/>
    </row>
    <row r="40" spans="1:17" ht="1.5" customHeight="1">
      <c r="A40" s="144"/>
      <c r="B40" s="92"/>
      <c r="C40" s="92"/>
      <c r="D40" s="92"/>
      <c r="E40" s="92"/>
      <c r="F40" s="92"/>
      <c r="G40" s="92"/>
      <c r="H40" s="92"/>
      <c r="I40" s="92"/>
      <c r="J40" s="92"/>
      <c r="K40" s="92"/>
      <c r="L40" s="92"/>
      <c r="M40" s="92"/>
      <c r="N40" s="145"/>
      <c r="O40" s="92"/>
      <c r="P40" s="92"/>
      <c r="Q40" s="92"/>
    </row>
    <row r="41" spans="1:17" ht="12" customHeight="1">
      <c r="A41" s="144"/>
      <c r="B41" s="136"/>
      <c r="C41" s="136"/>
      <c r="D41" s="136"/>
      <c r="E41" s="136"/>
      <c r="F41" s="136"/>
      <c r="G41" s="136"/>
      <c r="H41" s="136"/>
      <c r="I41" s="136"/>
      <c r="J41" s="136"/>
      <c r="K41" s="136"/>
      <c r="L41" s="136"/>
      <c r="M41" s="136"/>
      <c r="N41" s="145"/>
      <c r="O41" s="92"/>
      <c r="P41" s="92"/>
      <c r="Q41" s="92"/>
    </row>
    <row r="42" spans="1:17" ht="12" customHeight="1">
      <c r="A42" s="138">
        <v>1999</v>
      </c>
      <c r="B42" s="136">
        <v>65.86018781267506</v>
      </c>
      <c r="C42" s="136">
        <v>90.50667338643845</v>
      </c>
      <c r="D42" s="136">
        <v>125.84824739130728</v>
      </c>
      <c r="E42" s="136">
        <v>137.94101764489136</v>
      </c>
      <c r="F42" s="136">
        <v>140.9529120980506</v>
      </c>
      <c r="G42" s="136">
        <v>135.82141505781385</v>
      </c>
      <c r="H42" s="136">
        <v>96.72567099474601</v>
      </c>
      <c r="I42" s="136">
        <v>99.13392806524328</v>
      </c>
      <c r="J42" s="136">
        <v>81.51966441972816</v>
      </c>
      <c r="K42" s="136">
        <v>101.41944993308216</v>
      </c>
      <c r="L42" s="136">
        <v>65.20092316878262</v>
      </c>
      <c r="M42" s="136">
        <v>59.069910027241</v>
      </c>
      <c r="N42" s="139" t="e">
        <f>(#REF!+#REF!+#REF!+#REF!+#REF!+#REF!+#REF!+#REF!+#REF!+#REF!+#REF!+#REF!)/12</f>
        <v>#REF!</v>
      </c>
      <c r="O42" s="140" t="e">
        <f>100*(#REF!-#REF!)/#REF!</f>
        <v>#REF!</v>
      </c>
      <c r="P42" s="140" t="e">
        <f>100*(#REF!-#REF!)/#REF!</f>
        <v>#REF!</v>
      </c>
      <c r="Q42" s="141" t="e">
        <f>(((#REF!+#REF!+#REF!+#REF!+#REF!+#REF!+#REF!+#REF!+#REF!+#REF!+#REF!+#REF!)/12)-((#REF!+#REF!+#REF!+#REF!+#REF!+#REF!+#REF!+#REF!+#REF!+#REF!+#REF!+#REF!)/12))/((#REF!+#REF!+#REF!+#REF!+#REF!+#REF!+#REF!+#REF!+#REF!+#REF!+#REF!+#REF!)/12)*100</f>
        <v>#REF!</v>
      </c>
    </row>
    <row r="43" spans="1:17" ht="12" customHeight="1">
      <c r="A43" s="138">
        <v>2001</v>
      </c>
      <c r="B43" s="136">
        <v>39.39948458298072</v>
      </c>
      <c r="C43" s="136">
        <v>65.94035535659192</v>
      </c>
      <c r="D43" s="136">
        <v>88.91710078892424</v>
      </c>
      <c r="E43" s="136">
        <v>77.69081931522678</v>
      </c>
      <c r="F43" s="136">
        <v>97.3252944285412</v>
      </c>
      <c r="G43" s="136">
        <v>120.88201198502237</v>
      </c>
      <c r="H43" s="136">
        <v>70.51110118943554</v>
      </c>
      <c r="I43" s="136">
        <v>89.77195990048558</v>
      </c>
      <c r="J43" s="136">
        <v>70.18940276965765</v>
      </c>
      <c r="K43" s="136">
        <v>73.90479881724073</v>
      </c>
      <c r="L43" s="136">
        <v>53.42856389406641</v>
      </c>
      <c r="M43" s="136">
        <v>36.525970794876486</v>
      </c>
      <c r="N43" s="139">
        <f>(B43+C43+D43+E43+F43+G43+H43+I43+J43+K43+L43+M43)/12</f>
        <v>73.7072386519208</v>
      </c>
      <c r="O43" s="140">
        <f>100*(E43-D43)/D43</f>
        <v>-12.62555950890365</v>
      </c>
      <c r="P43" s="140">
        <f>100*(E43-E42)/E42</f>
        <v>-43.67823244915429</v>
      </c>
      <c r="Q43" s="141">
        <f>(((B43+C43+D43+E43)/4)-((B42+C42+D42+E42)/4))/((B42+C42+D42+E42)/4)*100</f>
        <v>-35.27459364202704</v>
      </c>
    </row>
    <row r="44" spans="1:17" ht="12" customHeight="1">
      <c r="A44" s="138">
        <v>2002</v>
      </c>
      <c r="B44" s="136">
        <v>35.93941035619805</v>
      </c>
      <c r="C44" s="136">
        <v>35.746330879076346</v>
      </c>
      <c r="D44" s="136">
        <v>69.36529062188204</v>
      </c>
      <c r="E44" s="136">
        <v>63.56130249895732</v>
      </c>
      <c r="F44" s="136">
        <v>74.00441577766102</v>
      </c>
      <c r="G44" s="136">
        <v>63.25861329486292</v>
      </c>
      <c r="H44" s="136">
        <v>58.15185696635212</v>
      </c>
      <c r="I44" s="136">
        <v>65.41680658846602</v>
      </c>
      <c r="J44" s="136">
        <v>58.23895893784283</v>
      </c>
      <c r="K44" s="136">
        <v>50.94497532523204</v>
      </c>
      <c r="L44" s="136">
        <v>39.62944406927024</v>
      </c>
      <c r="M44" s="136">
        <v>42.429770282742055</v>
      </c>
      <c r="N44" s="139">
        <f>(B44+C44+D44+E44+F44+G44+H44+I44+J44+K44+L44+M44)/12</f>
        <v>54.723931299878586</v>
      </c>
      <c r="O44" s="140">
        <f>100*(E44-D44)/D44</f>
        <v>-8.367280048695983</v>
      </c>
      <c r="P44" s="140">
        <f>100*(E44-E43)/E43</f>
        <v>-18.18685520478246</v>
      </c>
      <c r="Q44" s="141">
        <f>(((B44+C44+D44+E44)/4)-((B43+C43+D43+E43)/4))/((B43+C43+D43+E43)/4)*100</f>
        <v>-24.7604266631149</v>
      </c>
    </row>
    <row r="45" spans="1:17" ht="12" customHeight="1">
      <c r="A45" s="138">
        <v>2003</v>
      </c>
      <c r="B45" s="136">
        <v>26.699662000860673</v>
      </c>
      <c r="C45" s="136">
        <v>29.9</v>
      </c>
      <c r="D45" s="136">
        <v>47.79312124911311</v>
      </c>
      <c r="E45" s="136">
        <v>47.207413346120816</v>
      </c>
      <c r="F45" s="136">
        <v>43.5</v>
      </c>
      <c r="G45" s="136">
        <v>46.5</v>
      </c>
      <c r="H45" s="136">
        <v>57.8</v>
      </c>
      <c r="I45" s="136">
        <v>42.96729115105797</v>
      </c>
      <c r="J45" s="136">
        <v>59.7</v>
      </c>
      <c r="K45" s="136">
        <v>50.4</v>
      </c>
      <c r="L45" s="136">
        <v>35.4</v>
      </c>
      <c r="M45" s="136">
        <v>33.3</v>
      </c>
      <c r="N45" s="139">
        <f>(B45+C45+D45+E45+F45+G45+H45+I45+J45+K45+L45+M45)/12</f>
        <v>43.43062397892937</v>
      </c>
      <c r="O45" s="140">
        <f>100*(E45-D45)/D45</f>
        <v>-1.2255066998855322</v>
      </c>
      <c r="P45" s="140">
        <f>100*(E45-E44)/E44</f>
        <v>-25.7293172258463</v>
      </c>
      <c r="Q45" s="141">
        <f>(((B45+C45+D45+E45)/4)-((B44+C44+D44+E44)/4))/((B44+C44+D44+E44)/4)*100</f>
        <v>-25.90857385349759</v>
      </c>
    </row>
    <row r="46" spans="1:17" ht="12" customHeight="1">
      <c r="A46" s="138">
        <v>2004</v>
      </c>
      <c r="B46" s="136">
        <v>22.90654913384827</v>
      </c>
      <c r="C46" s="136">
        <v>34</v>
      </c>
      <c r="D46" s="136">
        <v>38.75174177717289</v>
      </c>
      <c r="E46" s="136">
        <v>41</v>
      </c>
      <c r="F46" s="136"/>
      <c r="G46" s="136"/>
      <c r="H46" s="136"/>
      <c r="I46" s="136"/>
      <c r="J46" s="136"/>
      <c r="K46" s="136"/>
      <c r="L46" s="136"/>
      <c r="M46" s="136"/>
      <c r="N46" s="139">
        <f>(B46+C46+D46+E46)/4</f>
        <v>34.16457272775529</v>
      </c>
      <c r="O46" s="140">
        <f>100*(E46-D46)/D46</f>
        <v>5.801695923127437</v>
      </c>
      <c r="P46" s="140">
        <f>100*(E46-E45)/E45</f>
        <v>-13.149234211602696</v>
      </c>
      <c r="Q46" s="141">
        <f>(((B46+C46+D46+E46)/4)-((B45+C45+D45+E45)/4))/((B45+C45+D45+E45)/4)*100</f>
        <v>-9.856125533189683</v>
      </c>
    </row>
    <row r="47" spans="1:17" ht="12" customHeight="1">
      <c r="A47" s="142"/>
      <c r="B47" s="137"/>
      <c r="C47" s="137"/>
      <c r="D47" s="137"/>
      <c r="E47" s="137"/>
      <c r="F47" s="137"/>
      <c r="G47" s="137"/>
      <c r="H47" s="137"/>
      <c r="I47" s="137"/>
      <c r="J47" s="137"/>
      <c r="K47" s="137"/>
      <c r="L47" s="137"/>
      <c r="M47" s="137"/>
      <c r="N47" s="143"/>
      <c r="O47" s="146"/>
      <c r="P47" s="146"/>
      <c r="Q47" s="137"/>
    </row>
    <row r="48" spans="1:17" ht="12" customHeight="1">
      <c r="A48" s="126"/>
      <c r="B48" s="137"/>
      <c r="C48" s="137"/>
      <c r="D48" s="137"/>
      <c r="E48" s="137"/>
      <c r="F48" s="137"/>
      <c r="G48" s="137"/>
      <c r="H48" s="137"/>
      <c r="I48" s="137"/>
      <c r="J48" s="137"/>
      <c r="K48" s="137"/>
      <c r="L48" s="137"/>
      <c r="M48" s="137"/>
      <c r="N48" s="143"/>
      <c r="O48" s="146"/>
      <c r="P48" s="146"/>
      <c r="Q48" s="137"/>
    </row>
    <row r="49" spans="1:17" ht="12" customHeight="1">
      <c r="A49" s="137"/>
      <c r="B49" s="137"/>
      <c r="C49" s="137"/>
      <c r="D49" s="137"/>
      <c r="E49" s="137"/>
      <c r="F49" s="137"/>
      <c r="G49" s="137"/>
      <c r="H49" s="137"/>
      <c r="I49" s="137"/>
      <c r="J49" s="137"/>
      <c r="K49" s="137"/>
      <c r="L49" s="137"/>
      <c r="M49" s="137"/>
      <c r="N49" s="143"/>
      <c r="O49" s="137"/>
      <c r="P49" s="137"/>
      <c r="Q49" s="137"/>
    </row>
    <row r="50" spans="1:17" ht="12" customHeight="1">
      <c r="A50" s="573" t="s">
        <v>215</v>
      </c>
      <c r="B50" s="573"/>
      <c r="C50" s="573"/>
      <c r="D50" s="573"/>
      <c r="E50" s="573"/>
      <c r="F50" s="573"/>
      <c r="G50" s="573"/>
      <c r="H50" s="573"/>
      <c r="I50" s="573"/>
      <c r="J50" s="573"/>
      <c r="K50" s="573"/>
      <c r="L50" s="573"/>
      <c r="M50" s="573"/>
      <c r="N50" s="573"/>
      <c r="O50" s="573"/>
      <c r="P50" s="573"/>
      <c r="Q50" s="129"/>
    </row>
    <row r="51" spans="1:17" ht="1.5" customHeight="1">
      <c r="A51" s="144"/>
      <c r="B51" s="92"/>
      <c r="C51" s="92"/>
      <c r="D51" s="92"/>
      <c r="E51" s="92"/>
      <c r="F51" s="92"/>
      <c r="G51" s="92"/>
      <c r="H51" s="92"/>
      <c r="I51" s="92"/>
      <c r="J51" s="92"/>
      <c r="K51" s="92"/>
      <c r="L51" s="92"/>
      <c r="M51" s="92"/>
      <c r="N51" s="145"/>
      <c r="O51" s="92"/>
      <c r="P51" s="92"/>
      <c r="Q51" s="92"/>
    </row>
    <row r="52" spans="1:17" ht="12" customHeight="1">
      <c r="A52" s="137"/>
      <c r="B52" s="136"/>
      <c r="C52" s="136"/>
      <c r="D52" s="136"/>
      <c r="E52" s="136"/>
      <c r="F52" s="136"/>
      <c r="G52" s="136"/>
      <c r="H52" s="136"/>
      <c r="I52" s="136"/>
      <c r="J52" s="136"/>
      <c r="K52" s="136"/>
      <c r="L52" s="136"/>
      <c r="M52" s="136"/>
      <c r="N52" s="143"/>
      <c r="O52" s="137"/>
      <c r="P52" s="137"/>
      <c r="Q52" s="137"/>
    </row>
    <row r="53" spans="1:17" ht="12" customHeight="1">
      <c r="A53" s="138">
        <v>1999</v>
      </c>
      <c r="B53" s="136">
        <v>73.22789781562665</v>
      </c>
      <c r="C53" s="136">
        <v>55.507883155622736</v>
      </c>
      <c r="D53" s="136">
        <v>104.91689092530252</v>
      </c>
      <c r="E53" s="136">
        <v>109.41872019312532</v>
      </c>
      <c r="F53" s="136">
        <v>121.23966735895826</v>
      </c>
      <c r="G53" s="136">
        <v>124.88448728659802</v>
      </c>
      <c r="H53" s="136">
        <v>117.01894185862028</v>
      </c>
      <c r="I53" s="136">
        <v>117.57174401223833</v>
      </c>
      <c r="J53" s="136">
        <v>97.62342831402034</v>
      </c>
      <c r="K53" s="136">
        <v>91.3334063516543</v>
      </c>
      <c r="L53" s="136">
        <v>91.70949320282308</v>
      </c>
      <c r="M53" s="136">
        <v>95.5474395254102</v>
      </c>
      <c r="N53" s="139" t="e">
        <f>(#REF!+#REF!+#REF!+#REF!+#REF!+#REF!+#REF!+#REF!+#REF!+#REF!+#REF!+#REF!)/12</f>
        <v>#REF!</v>
      </c>
      <c r="O53" s="140" t="e">
        <f>100*(#REF!-M52)/M52</f>
        <v>#REF!</v>
      </c>
      <c r="P53" s="140" t="e">
        <f>100*(#REF!-B52)/B52</f>
        <v>#REF!</v>
      </c>
      <c r="Q53" s="141"/>
    </row>
    <row r="54" spans="1:17" ht="12" customHeight="1">
      <c r="A54" s="138">
        <v>2001</v>
      </c>
      <c r="B54" s="136">
        <v>88.95325208914785</v>
      </c>
      <c r="C54" s="136">
        <v>81.7241446474586</v>
      </c>
      <c r="D54" s="136">
        <v>91.3383460016679</v>
      </c>
      <c r="E54" s="136">
        <v>87.77255594729563</v>
      </c>
      <c r="F54" s="136">
        <v>110.06169953847727</v>
      </c>
      <c r="G54" s="136">
        <v>150.31776004212412</v>
      </c>
      <c r="H54" s="136">
        <v>91.74699791485811</v>
      </c>
      <c r="I54" s="136">
        <v>92.79666978175507</v>
      </c>
      <c r="J54" s="136">
        <v>99.49918841474702</v>
      </c>
      <c r="K54" s="136">
        <v>88.34874754391547</v>
      </c>
      <c r="L54" s="136">
        <v>102.95418061330737</v>
      </c>
      <c r="M54" s="136">
        <v>67.57649440872265</v>
      </c>
      <c r="N54" s="139">
        <f>(B54+C54+D54+E54+F54+G54+H54+I54+J54+K54+L54+M54)/12</f>
        <v>96.09083641195643</v>
      </c>
      <c r="O54" s="140">
        <f>100*(E54-D54)/D54</f>
        <v>-3.9039354339820846</v>
      </c>
      <c r="P54" s="140">
        <f>100*(E54-E53)/E53</f>
        <v>-19.782870981879483</v>
      </c>
      <c r="Q54" s="141">
        <f>(((B54+C54+D54+E54)/4)-((B53+C53+D53+E53)/4))/((B53+C53+D53+E53)/4)*100</f>
        <v>1.9578742940294391</v>
      </c>
    </row>
    <row r="55" spans="1:17" ht="12" customHeight="1">
      <c r="A55" s="138">
        <v>2002</v>
      </c>
      <c r="B55" s="136">
        <v>39.83006176566108</v>
      </c>
      <c r="C55" s="136">
        <v>93.20143106875595</v>
      </c>
      <c r="D55" s="136">
        <v>87.53198967201602</v>
      </c>
      <c r="E55" s="136">
        <v>94.90226348777794</v>
      </c>
      <c r="F55" s="136">
        <v>87.41106076178748</v>
      </c>
      <c r="G55" s="136">
        <v>93.99577313247491</v>
      </c>
      <c r="H55" s="136">
        <v>88.57206449871077</v>
      </c>
      <c r="I55" s="136">
        <v>94.62272335431811</v>
      </c>
      <c r="J55" s="136">
        <v>93.004009671808</v>
      </c>
      <c r="K55" s="136">
        <v>76.23117902013114</v>
      </c>
      <c r="L55" s="136">
        <v>59.92004248574013</v>
      </c>
      <c r="M55" s="136">
        <v>79.3376142503753</v>
      </c>
      <c r="N55" s="139">
        <f>(B55+C55+D55+E55+F55+G55+H55+I55+J55+K55+L55+M55)/12</f>
        <v>82.38001776412973</v>
      </c>
      <c r="O55" s="140">
        <f>100*(E55-D55)/D55</f>
        <v>8.420091721184987</v>
      </c>
      <c r="P55" s="140">
        <f>100*(E55-E54)/E54</f>
        <v>8.122934855358954</v>
      </c>
      <c r="Q55" s="141">
        <f>(((B55+C55+D55+E55)/4)-((B54+C54+D54+E54)/4))/((B54+C54+D54+E54)/4)*100</f>
        <v>-9.812378750328662</v>
      </c>
    </row>
    <row r="56" spans="1:17" ht="12" customHeight="1">
      <c r="A56" s="138">
        <v>2003</v>
      </c>
      <c r="B56" s="136">
        <v>73.37371314112067</v>
      </c>
      <c r="C56" s="136">
        <v>57.4</v>
      </c>
      <c r="D56" s="136">
        <v>68.87915595437559</v>
      </c>
      <c r="E56" s="136">
        <v>91.89591037776256</v>
      </c>
      <c r="F56" s="136">
        <v>90</v>
      </c>
      <c r="G56" s="136">
        <v>80</v>
      </c>
      <c r="H56" s="136">
        <v>72.8</v>
      </c>
      <c r="I56" s="136">
        <v>98.08073313310769</v>
      </c>
      <c r="J56" s="136">
        <v>79.8</v>
      </c>
      <c r="K56" s="136">
        <v>67.3</v>
      </c>
      <c r="L56" s="136">
        <v>69.1</v>
      </c>
      <c r="M56" s="136">
        <v>69.4</v>
      </c>
      <c r="N56" s="139">
        <f>(B56+C56+D56+E56+F56+G56+H56+I56+J56+K56+L56+M56)/12</f>
        <v>76.50245938386387</v>
      </c>
      <c r="O56" s="140">
        <f>100*(E56-D56)/D56</f>
        <v>33.416138894955225</v>
      </c>
      <c r="P56" s="140">
        <f>100*(E56-E55)/E55</f>
        <v>-3.1678413132923406</v>
      </c>
      <c r="Q56" s="141">
        <f>(((B56+C56+D56+E56)/4)-((B55+C55+D55+E55)/4))/((B55+C55+D55+E55)/4)*100</f>
        <v>-7.5814781239009825</v>
      </c>
    </row>
    <row r="57" spans="1:17" ht="12" customHeight="1">
      <c r="A57" s="138">
        <v>2004</v>
      </c>
      <c r="B57" s="136">
        <v>47.99092070525526</v>
      </c>
      <c r="C57" s="136">
        <v>61.7</v>
      </c>
      <c r="D57" s="136">
        <v>81.50749676670893</v>
      </c>
      <c r="E57" s="136">
        <v>58.5</v>
      </c>
      <c r="F57" s="136"/>
      <c r="G57" s="136"/>
      <c r="H57" s="136"/>
      <c r="I57" s="136"/>
      <c r="J57" s="136"/>
      <c r="K57" s="136"/>
      <c r="L57" s="136"/>
      <c r="M57" s="136"/>
      <c r="N57" s="139">
        <f>(B57+C57+D57+E57)/4</f>
        <v>62.42460436799105</v>
      </c>
      <c r="O57" s="140">
        <f>100*(E57-D57)/D57</f>
        <v>-28.22746088321308</v>
      </c>
      <c r="P57" s="140">
        <f>100*(E57-E56)/E56</f>
        <v>-36.34101913837057</v>
      </c>
      <c r="Q57" s="141">
        <f>(((B57+C57+D57+E57)/4)-((B56+C56+D56+E56)/4))/((B56+C56+D56+E56)/4)*100</f>
        <v>-14.35449741100123</v>
      </c>
    </row>
    <row r="58" spans="1:17" ht="51.75" customHeight="1">
      <c r="A58" s="142"/>
      <c r="B58" s="147"/>
      <c r="C58" s="147"/>
      <c r="D58" s="147"/>
      <c r="E58" s="147"/>
      <c r="F58" s="147"/>
      <c r="G58" s="147"/>
      <c r="H58" s="147"/>
      <c r="I58" s="147"/>
      <c r="J58" s="147"/>
      <c r="K58" s="147"/>
      <c r="L58" s="147"/>
      <c r="M58" s="147"/>
      <c r="N58" s="147"/>
      <c r="O58" s="141"/>
      <c r="P58" s="141"/>
      <c r="Q58" s="141"/>
    </row>
    <row r="59" spans="1:17" ht="15" customHeight="1">
      <c r="A59" s="142"/>
      <c r="B59" s="147"/>
      <c r="C59" s="147"/>
      <c r="D59" s="147"/>
      <c r="E59" s="147"/>
      <c r="F59" s="147"/>
      <c r="G59" s="147"/>
      <c r="H59" s="147"/>
      <c r="I59" s="147"/>
      <c r="J59" s="147"/>
      <c r="K59" s="147"/>
      <c r="L59" s="147"/>
      <c r="M59" s="147"/>
      <c r="N59" s="147"/>
      <c r="O59" s="141"/>
      <c r="P59" s="141"/>
      <c r="Q59" s="141"/>
    </row>
    <row r="60" spans="1:17" ht="15" customHeight="1">
      <c r="A60" s="142"/>
      <c r="B60" s="147"/>
      <c r="C60" s="147"/>
      <c r="D60" s="147"/>
      <c r="E60" s="147"/>
      <c r="F60" s="147"/>
      <c r="G60" s="147"/>
      <c r="H60" s="147"/>
      <c r="I60" s="147"/>
      <c r="J60" s="147"/>
      <c r="K60" s="147"/>
      <c r="L60" s="147"/>
      <c r="M60" s="147"/>
      <c r="N60" s="147"/>
      <c r="O60" s="141"/>
      <c r="P60" s="141"/>
      <c r="Q60" s="141"/>
    </row>
    <row r="61" spans="1:17" ht="19.5" customHeight="1">
      <c r="A61" s="142"/>
      <c r="B61" s="147"/>
      <c r="C61" s="147"/>
      <c r="D61" s="147"/>
      <c r="E61" s="147"/>
      <c r="F61" s="147"/>
      <c r="G61" s="147"/>
      <c r="H61" s="147"/>
      <c r="I61" s="147"/>
      <c r="J61" s="147"/>
      <c r="K61" s="147"/>
      <c r="L61" s="147"/>
      <c r="M61" s="147"/>
      <c r="N61" s="147"/>
      <c r="O61" s="141"/>
      <c r="P61" s="141"/>
      <c r="Q61" s="141"/>
    </row>
    <row r="62" spans="1:17" ht="12" customHeight="1">
      <c r="A62" s="126"/>
      <c r="B62" s="148"/>
      <c r="C62" s="137"/>
      <c r="D62" s="137"/>
      <c r="E62" s="137"/>
      <c r="F62" s="137"/>
      <c r="G62" s="137"/>
      <c r="H62" s="137"/>
      <c r="I62" s="147"/>
      <c r="J62" s="147"/>
      <c r="K62" s="147"/>
      <c r="L62" s="147"/>
      <c r="M62" s="147"/>
      <c r="N62" s="147"/>
      <c r="O62" s="141"/>
      <c r="P62" s="141"/>
      <c r="Q62" s="141"/>
    </row>
    <row r="63" spans="1:17" ht="12" customHeight="1">
      <c r="A63" s="142" t="s">
        <v>233</v>
      </c>
      <c r="B63" s="148"/>
      <c r="C63" s="137"/>
      <c r="D63" s="137"/>
      <c r="E63" s="137"/>
      <c r="F63" s="137"/>
      <c r="G63" s="137"/>
      <c r="H63" s="137"/>
      <c r="I63" s="137"/>
      <c r="J63" s="137"/>
      <c r="K63" s="137"/>
      <c r="L63" s="137"/>
      <c r="M63" s="137"/>
      <c r="N63" s="143"/>
      <c r="O63" s="149"/>
      <c r="P63" s="149"/>
      <c r="Q63" s="137"/>
    </row>
    <row r="64" spans="1:17" ht="12" customHeight="1">
      <c r="A64" s="142"/>
      <c r="B64" s="148"/>
      <c r="C64" s="137"/>
      <c r="D64" s="137"/>
      <c r="E64" s="137"/>
      <c r="F64" s="137"/>
      <c r="G64" s="137"/>
      <c r="H64" s="137"/>
      <c r="I64" s="137"/>
      <c r="J64" s="137"/>
      <c r="K64" s="137"/>
      <c r="L64" s="137"/>
      <c r="M64" s="137"/>
      <c r="N64" s="143"/>
      <c r="O64" s="149"/>
      <c r="P64" s="149"/>
      <c r="Q64" s="137"/>
    </row>
    <row r="65" spans="1:17" ht="12" customHeight="1">
      <c r="A65" s="142"/>
      <c r="B65" s="148"/>
      <c r="C65" s="137"/>
      <c r="D65" s="137"/>
      <c r="E65" s="137"/>
      <c r="F65" s="137"/>
      <c r="G65" s="137"/>
      <c r="H65" s="137"/>
      <c r="I65" s="137"/>
      <c r="J65" s="137"/>
      <c r="K65" s="137"/>
      <c r="L65" s="137"/>
      <c r="M65" s="137"/>
      <c r="N65" s="143"/>
      <c r="O65" s="149"/>
      <c r="P65" s="149"/>
      <c r="Q65" s="137"/>
    </row>
    <row r="66" spans="1:17" ht="12" customHeight="1">
      <c r="A66" s="142"/>
      <c r="B66" s="148"/>
      <c r="C66" s="137"/>
      <c r="D66" s="137"/>
      <c r="E66" s="137"/>
      <c r="F66" s="137"/>
      <c r="G66" s="137"/>
      <c r="H66" s="137"/>
      <c r="I66" s="137"/>
      <c r="J66" s="137"/>
      <c r="K66" s="137"/>
      <c r="L66" s="137"/>
      <c r="M66" s="137"/>
      <c r="N66" s="143"/>
      <c r="O66" s="149"/>
      <c r="P66" s="149"/>
      <c r="Q66" s="137"/>
    </row>
    <row r="67" spans="1:17" ht="12.75" customHeight="1">
      <c r="A67" s="578" t="s">
        <v>216</v>
      </c>
      <c r="B67" s="578"/>
      <c r="C67" s="578"/>
      <c r="D67" s="578"/>
      <c r="E67" s="578"/>
      <c r="F67" s="578"/>
      <c r="G67" s="578"/>
      <c r="H67" s="578"/>
      <c r="I67" s="578"/>
      <c r="J67" s="578"/>
      <c r="K67" s="578"/>
      <c r="L67" s="578"/>
      <c r="M67" s="578"/>
      <c r="N67" s="578"/>
      <c r="O67" s="578"/>
      <c r="P67" s="578"/>
      <c r="Q67" s="578"/>
    </row>
    <row r="68" spans="1:17" ht="12.75">
      <c r="A68" s="92"/>
      <c r="B68" s="92"/>
      <c r="C68" s="92"/>
      <c r="D68" s="92"/>
      <c r="E68" s="92"/>
      <c r="F68" s="92"/>
      <c r="G68" s="92"/>
      <c r="H68" s="92"/>
      <c r="I68" s="92"/>
      <c r="J68" s="92"/>
      <c r="K68" s="92"/>
      <c r="L68" s="92"/>
      <c r="M68" s="92"/>
      <c r="N68" s="93"/>
      <c r="O68" s="94"/>
      <c r="P68" s="94"/>
      <c r="Q68" s="92"/>
    </row>
    <row r="69" spans="1:17" ht="12.75" customHeight="1">
      <c r="A69" s="579" t="s">
        <v>217</v>
      </c>
      <c r="B69" s="579"/>
      <c r="C69" s="579"/>
      <c r="D69" s="579"/>
      <c r="E69" s="579"/>
      <c r="F69" s="579"/>
      <c r="G69" s="579"/>
      <c r="H69" s="579"/>
      <c r="I69" s="579"/>
      <c r="J69" s="579"/>
      <c r="K69" s="579"/>
      <c r="L69" s="579"/>
      <c r="M69" s="579"/>
      <c r="N69" s="579"/>
      <c r="O69" s="579"/>
      <c r="P69" s="579"/>
      <c r="Q69" s="579"/>
    </row>
    <row r="70" spans="1:17" ht="12.75" customHeight="1">
      <c r="A70" s="579" t="s">
        <v>218</v>
      </c>
      <c r="B70" s="579"/>
      <c r="C70" s="579"/>
      <c r="D70" s="579"/>
      <c r="E70" s="579"/>
      <c r="F70" s="579"/>
      <c r="G70" s="579"/>
      <c r="H70" s="579"/>
      <c r="I70" s="579"/>
      <c r="J70" s="579"/>
      <c r="K70" s="579"/>
      <c r="L70" s="579"/>
      <c r="M70" s="579"/>
      <c r="N70" s="579"/>
      <c r="O70" s="579"/>
      <c r="P70" s="579"/>
      <c r="Q70" s="579"/>
    </row>
    <row r="71" spans="1:17" ht="13.5" customHeight="1">
      <c r="A71" s="579" t="s">
        <v>84</v>
      </c>
      <c r="B71" s="579"/>
      <c r="C71" s="579"/>
      <c r="D71" s="579"/>
      <c r="E71" s="579"/>
      <c r="F71" s="579"/>
      <c r="G71" s="579"/>
      <c r="H71" s="579"/>
      <c r="I71" s="579"/>
      <c r="J71" s="579"/>
      <c r="K71" s="579"/>
      <c r="L71" s="579"/>
      <c r="M71" s="579"/>
      <c r="N71" s="579"/>
      <c r="O71" s="579"/>
      <c r="P71" s="579"/>
      <c r="Q71" s="579"/>
    </row>
    <row r="72" spans="1:17" ht="12.75" customHeight="1">
      <c r="A72" s="96"/>
      <c r="B72" s="97"/>
      <c r="C72" s="98"/>
      <c r="D72" s="98"/>
      <c r="E72" s="98"/>
      <c r="F72" s="98"/>
      <c r="G72" s="98"/>
      <c r="H72" s="98"/>
      <c r="I72" s="98"/>
      <c r="J72" s="98"/>
      <c r="K72" s="98"/>
      <c r="L72" s="98"/>
      <c r="M72" s="98"/>
      <c r="N72" s="99"/>
      <c r="O72" s="100"/>
      <c r="P72" s="100"/>
      <c r="Q72" s="150"/>
    </row>
    <row r="73" spans="1:17" ht="12.75" customHeight="1">
      <c r="A73" s="97"/>
      <c r="B73" s="97"/>
      <c r="C73" s="98"/>
      <c r="D73" s="98"/>
      <c r="E73" s="98"/>
      <c r="F73" s="98"/>
      <c r="G73" s="98"/>
      <c r="H73" s="98"/>
      <c r="I73" s="98"/>
      <c r="J73" s="98"/>
      <c r="K73" s="98"/>
      <c r="L73" s="98"/>
      <c r="M73" s="98"/>
      <c r="N73" s="101"/>
      <c r="O73" s="100"/>
      <c r="P73" s="100"/>
      <c r="Q73" s="137"/>
    </row>
    <row r="74" spans="1:17" ht="12.75">
      <c r="A74" s="102"/>
      <c r="B74" s="103"/>
      <c r="C74" s="104"/>
      <c r="D74" s="104"/>
      <c r="E74" s="104"/>
      <c r="F74" s="104"/>
      <c r="G74" s="104"/>
      <c r="H74" s="104"/>
      <c r="I74" s="104"/>
      <c r="J74" s="104"/>
      <c r="K74" s="104"/>
      <c r="L74" s="104"/>
      <c r="M74" s="104"/>
      <c r="N74" s="151"/>
      <c r="O74" s="574" t="s">
        <v>85</v>
      </c>
      <c r="P74" s="575"/>
      <c r="Q74" s="575"/>
    </row>
    <row r="75" spans="1:17" ht="12.75">
      <c r="A75" s="106"/>
      <c r="B75" s="107"/>
      <c r="C75" s="108"/>
      <c r="D75" s="108"/>
      <c r="E75" s="108"/>
      <c r="F75" s="108"/>
      <c r="G75" s="108"/>
      <c r="H75" s="108"/>
      <c r="I75" s="108"/>
      <c r="J75" s="108"/>
      <c r="K75" s="108"/>
      <c r="L75" s="108"/>
      <c r="M75" s="108"/>
      <c r="N75" s="109"/>
      <c r="O75" s="110" t="s">
        <v>90</v>
      </c>
      <c r="P75" s="111"/>
      <c r="Q75" s="112" t="s">
        <v>199</v>
      </c>
    </row>
    <row r="76" spans="1:17" ht="12.75">
      <c r="A76" s="113" t="s">
        <v>86</v>
      </c>
      <c r="B76" s="107" t="s">
        <v>87</v>
      </c>
      <c r="C76" s="108" t="s">
        <v>88</v>
      </c>
      <c r="D76" s="108" t="s">
        <v>89</v>
      </c>
      <c r="E76" s="108" t="s">
        <v>90</v>
      </c>
      <c r="F76" s="108" t="s">
        <v>91</v>
      </c>
      <c r="G76" s="108" t="s">
        <v>92</v>
      </c>
      <c r="H76" s="108" t="s">
        <v>93</v>
      </c>
      <c r="I76" s="108" t="s">
        <v>94</v>
      </c>
      <c r="J76" s="108" t="s">
        <v>95</v>
      </c>
      <c r="K76" s="108" t="s">
        <v>96</v>
      </c>
      <c r="L76" s="108" t="s">
        <v>97</v>
      </c>
      <c r="M76" s="108" t="s">
        <v>98</v>
      </c>
      <c r="N76" s="114" t="s">
        <v>99</v>
      </c>
      <c r="O76" s="576" t="s">
        <v>100</v>
      </c>
      <c r="P76" s="577"/>
      <c r="Q76" s="577"/>
    </row>
    <row r="77" spans="1:17" ht="12.75">
      <c r="A77" s="106"/>
      <c r="B77" s="107"/>
      <c r="C77" s="108"/>
      <c r="D77" s="108"/>
      <c r="E77" s="108"/>
      <c r="F77" s="108"/>
      <c r="G77" s="108"/>
      <c r="H77" s="108"/>
      <c r="I77" s="108"/>
      <c r="J77" s="108"/>
      <c r="K77" s="108"/>
      <c r="L77" s="108"/>
      <c r="M77" s="108"/>
      <c r="N77" s="109"/>
      <c r="O77" s="115" t="s">
        <v>101</v>
      </c>
      <c r="P77" s="116" t="s">
        <v>102</v>
      </c>
      <c r="Q77" s="117" t="s">
        <v>102</v>
      </c>
    </row>
    <row r="78" spans="1:17" ht="12.75">
      <c r="A78" s="118"/>
      <c r="B78" s="119"/>
      <c r="C78" s="120"/>
      <c r="D78" s="120"/>
      <c r="E78" s="120"/>
      <c r="F78" s="120"/>
      <c r="G78" s="120"/>
      <c r="H78" s="120"/>
      <c r="I78" s="120"/>
      <c r="J78" s="120"/>
      <c r="K78" s="120"/>
      <c r="L78" s="120"/>
      <c r="M78" s="120"/>
      <c r="N78" s="121"/>
      <c r="O78" s="122" t="s">
        <v>103</v>
      </c>
      <c r="P78" s="123" t="s">
        <v>104</v>
      </c>
      <c r="Q78" s="124" t="s">
        <v>143</v>
      </c>
    </row>
    <row r="79" spans="1:17" ht="12.75">
      <c r="A79" s="125"/>
      <c r="B79" s="126"/>
      <c r="C79" s="126"/>
      <c r="D79" s="126"/>
      <c r="E79" s="126"/>
      <c r="F79" s="126"/>
      <c r="G79" s="126"/>
      <c r="H79" s="126"/>
      <c r="I79" s="126"/>
      <c r="J79" s="126"/>
      <c r="K79" s="126"/>
      <c r="L79" s="126"/>
      <c r="M79" s="126"/>
      <c r="N79" s="127"/>
      <c r="O79" s="128"/>
      <c r="P79" s="116"/>
      <c r="Q79" s="116"/>
    </row>
    <row r="80" spans="1:16" ht="12.75" customHeight="1">
      <c r="A80" s="125"/>
      <c r="B80" s="126"/>
      <c r="C80" s="126"/>
      <c r="D80" s="126"/>
      <c r="E80" s="126"/>
      <c r="F80" s="126"/>
      <c r="G80" s="126"/>
      <c r="H80" s="126"/>
      <c r="I80" s="126"/>
      <c r="J80" s="126"/>
      <c r="K80" s="126"/>
      <c r="L80" s="126"/>
      <c r="M80" s="126"/>
      <c r="N80" s="127"/>
      <c r="O80" s="128"/>
      <c r="P80" s="116"/>
    </row>
    <row r="81" spans="1:16" ht="12.75" customHeight="1">
      <c r="A81" s="125"/>
      <c r="B81" s="126"/>
      <c r="C81" s="126"/>
      <c r="D81" s="126"/>
      <c r="E81" s="126"/>
      <c r="F81" s="126"/>
      <c r="G81" s="126"/>
      <c r="H81" s="126"/>
      <c r="I81" s="126"/>
      <c r="J81" s="126"/>
      <c r="K81" s="126"/>
      <c r="L81" s="126"/>
      <c r="M81" s="126"/>
      <c r="N81" s="127"/>
      <c r="O81" s="128"/>
      <c r="P81" s="116"/>
    </row>
    <row r="82" spans="1:17" ht="1.5" customHeight="1">
      <c r="A82" s="137"/>
      <c r="B82" s="137"/>
      <c r="C82" s="137"/>
      <c r="D82" s="137"/>
      <c r="E82" s="137"/>
      <c r="F82" s="137"/>
      <c r="G82" s="137"/>
      <c r="H82" s="137"/>
      <c r="I82" s="137"/>
      <c r="J82" s="137"/>
      <c r="K82" s="137"/>
      <c r="L82" s="137"/>
      <c r="M82" s="137"/>
      <c r="N82" s="143"/>
      <c r="O82" s="137"/>
      <c r="P82" s="137"/>
      <c r="Q82" s="137"/>
    </row>
    <row r="83" spans="1:17" ht="12.75" customHeight="1">
      <c r="A83" s="573" t="s">
        <v>219</v>
      </c>
      <c r="B83" s="573"/>
      <c r="C83" s="573"/>
      <c r="D83" s="573"/>
      <c r="E83" s="573"/>
      <c r="F83" s="573"/>
      <c r="G83" s="573"/>
      <c r="H83" s="573"/>
      <c r="I83" s="573"/>
      <c r="J83" s="573"/>
      <c r="K83" s="573"/>
      <c r="L83" s="573"/>
      <c r="M83" s="573"/>
      <c r="N83" s="573"/>
      <c r="O83" s="573"/>
      <c r="P83" s="573"/>
      <c r="Q83" s="129"/>
    </row>
    <row r="84" spans="1:17" ht="1.5" customHeight="1">
      <c r="A84" s="137"/>
      <c r="B84" s="137"/>
      <c r="C84" s="137"/>
      <c r="D84" s="137"/>
      <c r="E84" s="137"/>
      <c r="F84" s="137"/>
      <c r="G84" s="137"/>
      <c r="H84" s="137"/>
      <c r="I84" s="137"/>
      <c r="J84" s="137"/>
      <c r="K84" s="137"/>
      <c r="L84" s="137"/>
      <c r="M84" s="137"/>
      <c r="N84" s="143"/>
      <c r="O84" s="137"/>
      <c r="P84" s="137"/>
      <c r="Q84" s="137"/>
    </row>
    <row r="85" spans="1:17" ht="12.75" customHeight="1">
      <c r="A85" s="137"/>
      <c r="B85" s="136"/>
      <c r="C85" s="136"/>
      <c r="D85" s="136"/>
      <c r="E85" s="136"/>
      <c r="F85" s="136"/>
      <c r="G85" s="136"/>
      <c r="H85" s="136"/>
      <c r="I85" s="136"/>
      <c r="J85" s="136"/>
      <c r="K85" s="136"/>
      <c r="L85" s="136"/>
      <c r="M85" s="136"/>
      <c r="N85" s="143"/>
      <c r="O85" s="137"/>
      <c r="P85" s="137"/>
      <c r="Q85" s="137"/>
    </row>
    <row r="86" spans="1:17" ht="12.75" customHeight="1">
      <c r="A86" s="138">
        <v>1999</v>
      </c>
      <c r="B86" s="136">
        <v>48.13904386989183</v>
      </c>
      <c r="C86" s="136">
        <v>118.37405816754527</v>
      </c>
      <c r="D86" s="136">
        <v>128.81729448373068</v>
      </c>
      <c r="E86" s="136">
        <v>92.31770294846291</v>
      </c>
      <c r="F86" s="136">
        <v>104.1944236946474</v>
      </c>
      <c r="G86" s="136">
        <v>130.5008753999683</v>
      </c>
      <c r="H86" s="136">
        <v>127.27959466457865</v>
      </c>
      <c r="I86" s="136">
        <v>115.54329073309518</v>
      </c>
      <c r="J86" s="136">
        <v>114.48590294963708</v>
      </c>
      <c r="K86" s="136">
        <v>83.72380825983333</v>
      </c>
      <c r="L86" s="136">
        <v>78.94268366829505</v>
      </c>
      <c r="M86" s="136">
        <v>57.68132116031457</v>
      </c>
      <c r="N86" s="139"/>
      <c r="O86" s="140"/>
      <c r="P86" s="140"/>
      <c r="Q86" s="141"/>
    </row>
    <row r="87" spans="1:17" ht="12.75" customHeight="1">
      <c r="A87" s="138">
        <v>2001</v>
      </c>
      <c r="B87" s="136">
        <v>35.72288716370697</v>
      </c>
      <c r="C87" s="136">
        <v>48.363556290429486</v>
      </c>
      <c r="D87" s="136">
        <v>86.12955863773063</v>
      </c>
      <c r="E87" s="136">
        <v>96.86975223045532</v>
      </c>
      <c r="F87" s="136">
        <v>108.42391465191193</v>
      </c>
      <c r="G87" s="136">
        <v>116.70131064026923</v>
      </c>
      <c r="H87" s="136">
        <v>122.6190786211973</v>
      </c>
      <c r="I87" s="136">
        <v>114.2996218894242</v>
      </c>
      <c r="J87" s="136">
        <v>101.18897177714676</v>
      </c>
      <c r="K87" s="136">
        <v>83.95596385927169</v>
      </c>
      <c r="L87" s="136">
        <v>64.65850372850495</v>
      </c>
      <c r="M87" s="136">
        <v>51.6132573224954</v>
      </c>
      <c r="N87" s="139">
        <f>(B87+C87+D87+E87+F87+G87+H87+I87+J87+K87+L87+M87)/12</f>
        <v>85.87886473437867</v>
      </c>
      <c r="O87" s="140">
        <f>100*(E87-D87)/D87</f>
        <v>12.469811482372739</v>
      </c>
      <c r="P87" s="140">
        <f>100*(E87-E86)/E86</f>
        <v>4.930851978123446</v>
      </c>
      <c r="Q87" s="141">
        <f>(((B87+C87+D87+E87)/4)-((B86+C86+D86+E86)/4))/((B86+C86+D86+E86)/4)*100</f>
        <v>-31.100976713740714</v>
      </c>
    </row>
    <row r="88" spans="1:17" ht="12.75" customHeight="1">
      <c r="A88" s="138">
        <v>2002</v>
      </c>
      <c r="B88" s="136">
        <v>34.04041962019616</v>
      </c>
      <c r="C88" s="136">
        <v>56.880683063378115</v>
      </c>
      <c r="D88" s="136">
        <v>81.87604193168389</v>
      </c>
      <c r="E88" s="136">
        <v>90.7392968006927</v>
      </c>
      <c r="F88" s="136">
        <v>108.10279042213816</v>
      </c>
      <c r="G88" s="136">
        <v>103.42762774886229</v>
      </c>
      <c r="H88" s="136">
        <v>106.16965943638417</v>
      </c>
      <c r="I88" s="136">
        <v>100.44202462115415</v>
      </c>
      <c r="J88" s="136">
        <v>94.85713006010499</v>
      </c>
      <c r="K88" s="136">
        <v>73.06161456400064</v>
      </c>
      <c r="L88" s="136">
        <v>90.23469813833086</v>
      </c>
      <c r="M88" s="136">
        <v>55.60849086373606</v>
      </c>
      <c r="N88" s="139">
        <f>(B88+C88+D88+E88+F88+G88+H88+I88+J88+K88+L88+M88)/12</f>
        <v>82.9533731058885</v>
      </c>
      <c r="O88" s="140">
        <f>100*(E88-D88)/D88</f>
        <v>10.825211697952103</v>
      </c>
      <c r="P88" s="140">
        <f>100*(E88-E87)/E87</f>
        <v>-6.328554877665144</v>
      </c>
      <c r="Q88" s="141">
        <f>(((B88+C88+D88+E88)/4)-((B87+C87+D87+E87)/4))/((B87+C87+D87+E87)/4)*100</f>
        <v>-1.3289038628725158</v>
      </c>
    </row>
    <row r="89" spans="1:17" ht="12.75" customHeight="1">
      <c r="A89" s="138">
        <v>2003</v>
      </c>
      <c r="B89" s="136">
        <v>39.812055240467856</v>
      </c>
      <c r="C89" s="136">
        <v>47.2</v>
      </c>
      <c r="D89" s="136">
        <v>76.91580218809207</v>
      </c>
      <c r="E89" s="136">
        <v>72.99954313226374</v>
      </c>
      <c r="F89" s="136">
        <v>95.8</v>
      </c>
      <c r="G89" s="136">
        <v>102.1</v>
      </c>
      <c r="H89" s="136">
        <v>85.3</v>
      </c>
      <c r="I89" s="136">
        <v>82.25441064394985</v>
      </c>
      <c r="J89" s="136">
        <v>89.8</v>
      </c>
      <c r="K89" s="136">
        <v>72.7</v>
      </c>
      <c r="L89" s="136">
        <v>63.8</v>
      </c>
      <c r="M89" s="136">
        <v>68.1</v>
      </c>
      <c r="N89" s="139">
        <f>(B89+C89+D89+E89+F89+G89+H89+I89+J89+K89+L89+M89)/12</f>
        <v>74.73181760039779</v>
      </c>
      <c r="O89" s="140">
        <f>100*(E89-D89)/D89</f>
        <v>-5.091618294835441</v>
      </c>
      <c r="P89" s="140">
        <f>100*(E89-E88)/E88</f>
        <v>-19.550243713475126</v>
      </c>
      <c r="Q89" s="141">
        <f>(((B89+C89+D89+E89)/4)-((B88+C88+D88+E88)/4))/((B88+C88+D88+E88)/4)*100</f>
        <v>-10.096911346362537</v>
      </c>
    </row>
    <row r="90" spans="1:17" ht="12.75" customHeight="1">
      <c r="A90" s="138">
        <v>2004</v>
      </c>
      <c r="B90" s="136">
        <v>29.30380767017408</v>
      </c>
      <c r="C90" s="136">
        <v>39.9</v>
      </c>
      <c r="D90" s="136">
        <v>116.7903197839395</v>
      </c>
      <c r="E90" s="136">
        <v>84.9</v>
      </c>
      <c r="F90" s="136"/>
      <c r="G90" s="136"/>
      <c r="H90" s="136"/>
      <c r="I90" s="136"/>
      <c r="J90" s="136"/>
      <c r="K90" s="136"/>
      <c r="L90" s="136"/>
      <c r="M90" s="136"/>
      <c r="N90" s="139">
        <f>(B90+C90+D90+E90)/4</f>
        <v>67.7235318635284</v>
      </c>
      <c r="O90" s="140">
        <f>100*(E90-D90)/D90</f>
        <v>-27.30561902984438</v>
      </c>
      <c r="P90" s="140">
        <f>100*(E90-E89)/E89</f>
        <v>16.302097735289248</v>
      </c>
      <c r="Q90" s="141">
        <f>(((B90+C90+D90+E90)/4)-((B89+C89+D89+E89)/4))/((B89+C89+D89+E89)/4)*100</f>
        <v>14.336343881243064</v>
      </c>
    </row>
    <row r="91" spans="1:17" ht="12.75" customHeight="1">
      <c r="A91" s="142"/>
      <c r="B91" s="136"/>
      <c r="C91" s="136"/>
      <c r="D91" s="136"/>
      <c r="E91" s="136"/>
      <c r="F91" s="136"/>
      <c r="G91" s="136"/>
      <c r="H91" s="136"/>
      <c r="I91" s="136"/>
      <c r="J91" s="136"/>
      <c r="K91" s="136"/>
      <c r="L91" s="136"/>
      <c r="M91" s="136"/>
      <c r="N91" s="136"/>
      <c r="O91" s="136"/>
      <c r="P91" s="136"/>
      <c r="Q91" s="136"/>
    </row>
    <row r="92" spans="1:17" ht="12.75" customHeight="1">
      <c r="A92" s="126"/>
      <c r="B92" s="152"/>
      <c r="C92" s="152"/>
      <c r="D92" s="152"/>
      <c r="E92" s="152"/>
      <c r="F92" s="152"/>
      <c r="G92" s="152"/>
      <c r="H92" s="152"/>
      <c r="I92" s="152"/>
      <c r="J92" s="152"/>
      <c r="K92" s="152"/>
      <c r="N92" s="143"/>
      <c r="O92" s="149"/>
      <c r="P92" s="149"/>
      <c r="Q92" s="149"/>
    </row>
    <row r="93" spans="1:17" ht="12.75" customHeight="1">
      <c r="A93" s="126"/>
      <c r="B93" s="152"/>
      <c r="C93" s="152"/>
      <c r="D93" s="152"/>
      <c r="E93" s="152"/>
      <c r="F93" s="152"/>
      <c r="G93" s="152"/>
      <c r="H93" s="152"/>
      <c r="I93" s="152"/>
      <c r="J93" s="152"/>
      <c r="K93" s="152"/>
      <c r="N93" s="143"/>
      <c r="O93" s="149"/>
      <c r="P93" s="149"/>
      <c r="Q93" s="149"/>
    </row>
    <row r="94" spans="1:17" ht="12.75" customHeight="1">
      <c r="A94" s="573" t="s">
        <v>220</v>
      </c>
      <c r="B94" s="573"/>
      <c r="C94" s="573"/>
      <c r="D94" s="573"/>
      <c r="E94" s="573"/>
      <c r="F94" s="573"/>
      <c r="G94" s="573"/>
      <c r="H94" s="573"/>
      <c r="I94" s="573"/>
      <c r="J94" s="573"/>
      <c r="K94" s="573"/>
      <c r="L94" s="573"/>
      <c r="M94" s="573"/>
      <c r="N94" s="573"/>
      <c r="O94" s="573"/>
      <c r="P94" s="573"/>
      <c r="Q94" s="129"/>
    </row>
    <row r="95" spans="1:17" ht="1.5" customHeight="1">
      <c r="A95" s="137"/>
      <c r="B95" s="137"/>
      <c r="C95" s="137"/>
      <c r="D95" s="137"/>
      <c r="E95" s="137"/>
      <c r="F95" s="137"/>
      <c r="G95" s="137"/>
      <c r="H95" s="137"/>
      <c r="I95" s="137"/>
      <c r="J95" s="137"/>
      <c r="K95" s="137"/>
      <c r="L95" s="137"/>
      <c r="M95" s="137"/>
      <c r="N95" s="143"/>
      <c r="O95" s="137"/>
      <c r="P95" s="137"/>
      <c r="Q95" s="137"/>
    </row>
    <row r="96" spans="1:17" ht="12.75" customHeight="1">
      <c r="A96" s="137"/>
      <c r="B96" s="136"/>
      <c r="C96" s="136"/>
      <c r="D96" s="136"/>
      <c r="E96" s="136"/>
      <c r="F96" s="136"/>
      <c r="G96" s="136"/>
      <c r="H96" s="136"/>
      <c r="I96" s="136"/>
      <c r="J96" s="136"/>
      <c r="K96" s="136"/>
      <c r="L96" s="136"/>
      <c r="M96" s="136"/>
      <c r="N96" s="143"/>
      <c r="O96" s="137"/>
      <c r="P96" s="137"/>
      <c r="Q96" s="137"/>
    </row>
    <row r="97" spans="1:17" ht="12.75" customHeight="1">
      <c r="A97" s="138">
        <v>1999</v>
      </c>
      <c r="B97" s="153">
        <v>37.904361054389916</v>
      </c>
      <c r="C97" s="153">
        <v>50.52075182045967</v>
      </c>
      <c r="D97" s="153">
        <v>100.66260296751884</v>
      </c>
      <c r="E97" s="153">
        <v>90.73366822698628</v>
      </c>
      <c r="F97" s="153">
        <v>104.43456800812949</v>
      </c>
      <c r="G97" s="153">
        <v>143.39600417391313</v>
      </c>
      <c r="H97" s="153">
        <v>174.2254950682223</v>
      </c>
      <c r="I97" s="153">
        <v>148.63073020262985</v>
      </c>
      <c r="J97" s="153">
        <v>147.79973460510604</v>
      </c>
      <c r="K97" s="153">
        <v>91.2191596233878</v>
      </c>
      <c r="L97" s="153">
        <v>69.60691759087965</v>
      </c>
      <c r="M97" s="153">
        <v>40.86600665837706</v>
      </c>
      <c r="N97" s="139"/>
      <c r="O97" s="140"/>
      <c r="P97" s="140"/>
      <c r="Q97" s="141"/>
    </row>
    <row r="98" spans="1:17" ht="12.75" customHeight="1">
      <c r="A98" s="138">
        <v>2001</v>
      </c>
      <c r="B98" s="153">
        <v>25.22365113138192</v>
      </c>
      <c r="C98" s="153">
        <v>39.603542316420715</v>
      </c>
      <c r="D98" s="153">
        <v>61.13591801521516</v>
      </c>
      <c r="E98" s="153">
        <v>109.83029855047938</v>
      </c>
      <c r="F98" s="153">
        <v>156.33232277985002</v>
      </c>
      <c r="G98" s="153">
        <v>149.6609228632186</v>
      </c>
      <c r="H98" s="153">
        <v>160.70544702353834</v>
      </c>
      <c r="I98" s="153">
        <v>153.5932283657812</v>
      </c>
      <c r="J98" s="153">
        <v>115.0108683848999</v>
      </c>
      <c r="K98" s="153">
        <v>109.82807237338044</v>
      </c>
      <c r="L98" s="153">
        <v>49.75741800697551</v>
      </c>
      <c r="M98" s="153">
        <v>35.19935204508131</v>
      </c>
      <c r="N98" s="139">
        <f>(B98+C98+D98+E98+F98+G98+H98+I98+J98+K98+L98+M98)/12</f>
        <v>97.15675348801854</v>
      </c>
      <c r="O98" s="140">
        <f>100*(E98-D98)/D98</f>
        <v>79.64938143751345</v>
      </c>
      <c r="P98" s="140">
        <f>100*(E98-E97)/E97</f>
        <v>21.04690650852946</v>
      </c>
      <c r="Q98" s="141">
        <f>(((B98+C98+D98+E98)/4)-((B97+C97+D97+E97)/4))/((B97+C97+D97+E97)/4)*100</f>
        <v>-15.734313588036954</v>
      </c>
    </row>
    <row r="99" spans="1:17" ht="12.75" customHeight="1">
      <c r="A99" s="138">
        <v>2002</v>
      </c>
      <c r="B99" s="153">
        <v>30.200854869567657</v>
      </c>
      <c r="C99" s="153">
        <v>56.482089319862425</v>
      </c>
      <c r="D99" s="153">
        <v>80.76909911171948</v>
      </c>
      <c r="E99" s="153">
        <v>83.61196359715966</v>
      </c>
      <c r="F99" s="153">
        <v>147.6293070124639</v>
      </c>
      <c r="G99" s="153">
        <v>124.32917941703448</v>
      </c>
      <c r="H99" s="153">
        <v>122.20756063362184</v>
      </c>
      <c r="I99" s="153">
        <v>137.32609690306688</v>
      </c>
      <c r="J99" s="153">
        <v>87.06991003516022</v>
      </c>
      <c r="K99" s="153">
        <v>55.12483657429469</v>
      </c>
      <c r="L99" s="153">
        <v>130.24708376325748</v>
      </c>
      <c r="M99" s="153">
        <v>41.7266155364403</v>
      </c>
      <c r="N99" s="139">
        <f>(B99+C99+D99+E99+F99+G99+H99+I99+J99+K99+L99+M99)/12</f>
        <v>91.39371639780406</v>
      </c>
      <c r="O99" s="140">
        <f>100*(E99-D99)/D99</f>
        <v>3.5197427193138995</v>
      </c>
      <c r="P99" s="140">
        <f>100*(E99-E98)/E98</f>
        <v>-23.871677760458287</v>
      </c>
      <c r="Q99" s="141">
        <f>(((B99+C99+D99+E99)/4)-((B98+C98+D98+E98)/4))/((B98+C98+D98+E98)/4)*100</f>
        <v>6.476261098195211</v>
      </c>
    </row>
    <row r="100" spans="1:17" ht="12.75" customHeight="1">
      <c r="A100" s="138">
        <v>2003</v>
      </c>
      <c r="B100" s="153">
        <v>27.042618372892267</v>
      </c>
      <c r="C100" s="153">
        <v>47.5</v>
      </c>
      <c r="D100" s="153">
        <v>88.37199202416622</v>
      </c>
      <c r="E100" s="153">
        <v>78.46547702272882</v>
      </c>
      <c r="F100" s="153">
        <v>110.3</v>
      </c>
      <c r="G100" s="153">
        <v>107.6</v>
      </c>
      <c r="H100" s="153">
        <v>78.5</v>
      </c>
      <c r="I100" s="153">
        <v>90.81079242238553</v>
      </c>
      <c r="J100" s="153">
        <v>76.4</v>
      </c>
      <c r="K100" s="153">
        <v>59.3</v>
      </c>
      <c r="L100" s="153">
        <v>47.7</v>
      </c>
      <c r="M100" s="153">
        <v>57.8</v>
      </c>
      <c r="N100" s="139">
        <f>(B100+C100+D100+E100+F100+G100+H100+I100+J100+K100+L100+M100)/12</f>
        <v>72.48257332018106</v>
      </c>
      <c r="O100" s="140">
        <f>100*(E100-D100)/D100</f>
        <v>-11.210016629169525</v>
      </c>
      <c r="P100" s="140">
        <f>100*(E100-E99)/E99</f>
        <v>-6.1552035773570415</v>
      </c>
      <c r="Q100" s="141">
        <f>(((B100+C100+D100+E100)/4)-((B99+C99+D99+E99)/4))/((B99+C99+D99+E99)/4)*100</f>
        <v>-3.85715164756544</v>
      </c>
    </row>
    <row r="101" spans="1:17" ht="12.75" customHeight="1">
      <c r="A101" s="138">
        <v>2004</v>
      </c>
      <c r="B101" s="153">
        <v>21.011533903575156</v>
      </c>
      <c r="C101" s="153">
        <v>47.4</v>
      </c>
      <c r="D101" s="153">
        <v>232.72264374288457</v>
      </c>
      <c r="E101" s="153">
        <v>69.1</v>
      </c>
      <c r="F101" s="153"/>
      <c r="G101" s="153"/>
      <c r="H101" s="153"/>
      <c r="I101" s="153"/>
      <c r="J101" s="153"/>
      <c r="K101" s="153"/>
      <c r="L101" s="153"/>
      <c r="M101" s="153"/>
      <c r="N101" s="139">
        <f>(B101+C101+D101+E101)/4</f>
        <v>92.55854441161495</v>
      </c>
      <c r="O101" s="140">
        <f>100*(E101-D101)/D101</f>
        <v>-70.30800317121582</v>
      </c>
      <c r="P101" s="140">
        <f>100*(E101-E100)/E100</f>
        <v>-11.935793138702211</v>
      </c>
      <c r="Q101" s="141">
        <f>(((B101+C101+D101+E101)/4)-((B100+C100+D100+E100)/4))/((B100+C100+D100+E100)/4)*100</f>
        <v>53.382236954194425</v>
      </c>
    </row>
    <row r="102" spans="1:14" ht="12.75" customHeight="1">
      <c r="A102" s="142"/>
      <c r="N102" s="154"/>
    </row>
    <row r="103" ht="12.75" customHeight="1">
      <c r="N103" s="154"/>
    </row>
    <row r="104" ht="12.75" customHeight="1">
      <c r="N104" s="154"/>
    </row>
    <row r="105" spans="1:17" ht="12.75" customHeight="1">
      <c r="A105" s="573" t="s">
        <v>221</v>
      </c>
      <c r="B105" s="573"/>
      <c r="C105" s="573"/>
      <c r="D105" s="573"/>
      <c r="E105" s="573"/>
      <c r="F105" s="573"/>
      <c r="G105" s="573"/>
      <c r="H105" s="573"/>
      <c r="I105" s="573"/>
      <c r="J105" s="573"/>
      <c r="K105" s="573"/>
      <c r="L105" s="573"/>
      <c r="M105" s="573"/>
      <c r="N105" s="573"/>
      <c r="O105" s="573"/>
      <c r="P105" s="573"/>
      <c r="Q105" s="129"/>
    </row>
    <row r="106" ht="1.5" customHeight="1">
      <c r="N106" s="154"/>
    </row>
    <row r="107" spans="2:14" ht="12.75" customHeight="1">
      <c r="B107" s="136"/>
      <c r="C107" s="136"/>
      <c r="D107" s="136"/>
      <c r="E107" s="136"/>
      <c r="F107" s="136"/>
      <c r="G107" s="136"/>
      <c r="H107" s="136"/>
      <c r="I107" s="136"/>
      <c r="J107" s="136"/>
      <c r="K107" s="136"/>
      <c r="L107" s="136"/>
      <c r="M107" s="136"/>
      <c r="N107" s="154"/>
    </row>
    <row r="108" spans="1:17" ht="12.75" customHeight="1">
      <c r="A108" s="138">
        <v>1999</v>
      </c>
      <c r="B108" s="136">
        <v>53.35349426013089</v>
      </c>
      <c r="C108" s="136">
        <v>152.94451883923935</v>
      </c>
      <c r="D108" s="136">
        <v>143.16177831486655</v>
      </c>
      <c r="E108" s="136">
        <v>93.1247499884596</v>
      </c>
      <c r="F108" s="136">
        <v>104.07207299441328</v>
      </c>
      <c r="G108" s="136">
        <v>123.93095911828011</v>
      </c>
      <c r="H108" s="136">
        <v>103.36121115501602</v>
      </c>
      <c r="I108" s="136">
        <v>98.68562989844759</v>
      </c>
      <c r="J108" s="136">
        <v>97.51289796182196</v>
      </c>
      <c r="K108" s="136">
        <v>79.90501499117754</v>
      </c>
      <c r="L108" s="136">
        <v>83.69914656442162</v>
      </c>
      <c r="M108" s="136">
        <v>66.24852591372544</v>
      </c>
      <c r="N108" s="139"/>
      <c r="O108" s="140"/>
      <c r="P108" s="140"/>
      <c r="Q108" s="141"/>
    </row>
    <row r="109" spans="1:17" ht="12.75" customHeight="1">
      <c r="A109" s="138">
        <v>2001</v>
      </c>
      <c r="B109" s="136">
        <v>41.07212430303932</v>
      </c>
      <c r="C109" s="136">
        <v>52.826680268837755</v>
      </c>
      <c r="D109" s="136">
        <v>98.8635242570823</v>
      </c>
      <c r="E109" s="136">
        <v>90.26650647927302</v>
      </c>
      <c r="F109" s="136">
        <v>84.01514478949103</v>
      </c>
      <c r="G109" s="136">
        <v>99.90877628270508</v>
      </c>
      <c r="H109" s="136">
        <v>103.21452235321318</v>
      </c>
      <c r="I109" s="136">
        <v>94.27999203688023</v>
      </c>
      <c r="J109" s="136">
        <v>94.14687819599769</v>
      </c>
      <c r="K109" s="136">
        <v>70.77442919232885</v>
      </c>
      <c r="L109" s="136">
        <v>72.25043145663402</v>
      </c>
      <c r="M109" s="136">
        <v>59.97594880224709</v>
      </c>
      <c r="N109" s="139">
        <f>(B109+C109+D109+E109+F109+G109+H109+I109+J109+K109+L109+M109)/12</f>
        <v>80.13291320147746</v>
      </c>
      <c r="O109" s="140">
        <f>100*(E109-D109)/D109</f>
        <v>-8.695843934769925</v>
      </c>
      <c r="P109" s="140">
        <f>100*(E109-E108)/E108</f>
        <v>-3.0692630149780635</v>
      </c>
      <c r="Q109" s="141">
        <f>(((B109+C109+D109+E109)/4)-((B108+C108+D108+E108)/4))/((B108+C108+D108+E108)/4)*100</f>
        <v>-36.050899018926266</v>
      </c>
    </row>
    <row r="110" spans="1:17" ht="12.75" customHeight="1">
      <c r="A110" s="138">
        <v>2002</v>
      </c>
      <c r="B110" s="136">
        <v>35.99663265319195</v>
      </c>
      <c r="C110" s="136">
        <v>57.083761882613615</v>
      </c>
      <c r="D110" s="136">
        <v>82.4400162651916</v>
      </c>
      <c r="E110" s="136">
        <v>94.37058914990301</v>
      </c>
      <c r="F110" s="136">
        <v>87.9644956088359</v>
      </c>
      <c r="G110" s="136">
        <v>92.77853327105186</v>
      </c>
      <c r="H110" s="136">
        <v>97.99853760836973</v>
      </c>
      <c r="I110" s="136">
        <v>81.6500240705641</v>
      </c>
      <c r="J110" s="136">
        <v>98.82462697524598</v>
      </c>
      <c r="K110" s="136">
        <v>82.2001917601975</v>
      </c>
      <c r="L110" s="136">
        <v>69.84885877257389</v>
      </c>
      <c r="M110" s="136">
        <v>62.68114289629615</v>
      </c>
      <c r="N110" s="139">
        <f>(B110+C110+D110+E110+F110+G110+H110+I110+J110+K110+L110+M110)/12</f>
        <v>78.6531175761696</v>
      </c>
      <c r="O110" s="140">
        <f>100*(E110-D110)/D110</f>
        <v>14.47182257501424</v>
      </c>
      <c r="P110" s="140">
        <f>100*(E110-E109)/E109</f>
        <v>4.546628456893224</v>
      </c>
      <c r="Q110" s="141">
        <f>(((B110+C110+D110+E110)/4)-((B109+C109+D109+E109)/4))/((B109+C109+D109+E109)/4)*100</f>
        <v>-4.641871681740277</v>
      </c>
    </row>
    <row r="111" spans="1:17" ht="12.75" customHeight="1">
      <c r="A111" s="138">
        <v>2003</v>
      </c>
      <c r="B111" s="136">
        <v>46.3179329757709</v>
      </c>
      <c r="C111" s="136">
        <v>47.1</v>
      </c>
      <c r="D111" s="136">
        <v>71.07898270269052</v>
      </c>
      <c r="E111" s="136">
        <v>70.21469108274647</v>
      </c>
      <c r="F111" s="136">
        <v>88.5</v>
      </c>
      <c r="G111" s="136">
        <v>99.3</v>
      </c>
      <c r="H111" s="136">
        <v>88.8</v>
      </c>
      <c r="I111" s="136">
        <v>77.89500829888573</v>
      </c>
      <c r="J111" s="136">
        <v>96.7</v>
      </c>
      <c r="K111" s="136">
        <v>79.6</v>
      </c>
      <c r="L111" s="136">
        <v>72</v>
      </c>
      <c r="M111" s="136">
        <v>73.4</v>
      </c>
      <c r="N111" s="139">
        <f>(B111+C111+D111+E111+F111+G111+H111+I111+J111+K111+L111+M111)/12</f>
        <v>75.90888458834114</v>
      </c>
      <c r="O111" s="140">
        <f>100*(E111-D111)/D111</f>
        <v>-1.2159594680177368</v>
      </c>
      <c r="P111" s="140">
        <f>100*(E111-E110)/E110</f>
        <v>-25.596849913468372</v>
      </c>
      <c r="Q111" s="141">
        <f>(((B111+C111+D111+E111)/4)-((B110+C110+D110+E110)/4))/((B110+C110+D110+E110)/4)*100</f>
        <v>-13.034667030798474</v>
      </c>
    </row>
    <row r="112" spans="1:17" ht="12.75" customHeight="1">
      <c r="A112" s="138">
        <v>2004</v>
      </c>
      <c r="B112" s="136">
        <v>33.52861668667097</v>
      </c>
      <c r="C112" s="136">
        <v>36.1</v>
      </c>
      <c r="D112" s="136">
        <v>57.72410389822603</v>
      </c>
      <c r="E112" s="136">
        <v>92.9</v>
      </c>
      <c r="F112" s="136"/>
      <c r="G112" s="136"/>
      <c r="H112" s="136"/>
      <c r="I112" s="136"/>
      <c r="J112" s="136"/>
      <c r="K112" s="136"/>
      <c r="L112" s="136"/>
      <c r="M112" s="136"/>
      <c r="N112" s="139">
        <f>(B112+C112+D112+E112)/4</f>
        <v>55.063180146224255</v>
      </c>
      <c r="O112" s="140">
        <f>100*(E112-D112)/D112</f>
        <v>60.937968242509164</v>
      </c>
      <c r="P112" s="140">
        <f>100*(E112-E111)/E111</f>
        <v>32.30849351814337</v>
      </c>
      <c r="Q112" s="141">
        <f>(((B112+C112+D112+E112)/4)-((B111+C111+D111+E111)/4))/((B111+C111+D111+E111)/4)*100</f>
        <v>-6.160277446790744</v>
      </c>
    </row>
    <row r="113" ht="12.75" customHeight="1">
      <c r="N113" s="139"/>
    </row>
    <row r="114" ht="12.75">
      <c r="N114" s="154"/>
    </row>
    <row r="115" ht="12.75">
      <c r="N115" s="154"/>
    </row>
    <row r="116" ht="12.75">
      <c r="N116" s="154"/>
    </row>
    <row r="117" ht="12.75">
      <c r="N117" s="154"/>
    </row>
    <row r="118" ht="12.75">
      <c r="N118" s="154"/>
    </row>
    <row r="119" ht="12.75">
      <c r="N119" s="154"/>
    </row>
    <row r="120" ht="12.75">
      <c r="N120" s="154"/>
    </row>
    <row r="121" ht="12.75">
      <c r="N121" s="154"/>
    </row>
    <row r="122" ht="12.75">
      <c r="N122" s="154"/>
    </row>
    <row r="123" ht="12.75">
      <c r="N123" s="154"/>
    </row>
    <row r="124" ht="12.75">
      <c r="N124" s="154"/>
    </row>
    <row r="125" ht="12.75">
      <c r="N125" s="154"/>
    </row>
    <row r="126" ht="12.75">
      <c r="N126" s="154"/>
    </row>
    <row r="127" ht="12.75">
      <c r="N127" s="154"/>
    </row>
  </sheetData>
  <mergeCells count="19">
    <mergeCell ref="A39:P39"/>
    <mergeCell ref="A28:P28"/>
    <mergeCell ref="A1:Q1"/>
    <mergeCell ref="A3:Q3"/>
    <mergeCell ref="A4:Q4"/>
    <mergeCell ref="A5:Q5"/>
    <mergeCell ref="O8:Q8"/>
    <mergeCell ref="O10:Q10"/>
    <mergeCell ref="A17:P17"/>
    <mergeCell ref="A83:P83"/>
    <mergeCell ref="A94:P94"/>
    <mergeCell ref="A105:P105"/>
    <mergeCell ref="A50:P50"/>
    <mergeCell ref="O74:Q74"/>
    <mergeCell ref="O76:Q76"/>
    <mergeCell ref="A67:Q67"/>
    <mergeCell ref="A69:Q69"/>
    <mergeCell ref="A70:Q70"/>
    <mergeCell ref="A71:Q71"/>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B61" sqref="B61"/>
    </sheetView>
  </sheetViews>
  <sheetFormatPr defaultColWidth="11.421875" defaultRowHeight="12.75"/>
  <cols>
    <col min="1" max="1" width="4.421875" style="91" customWidth="1"/>
    <col min="2" max="14" width="5.421875" style="91" customWidth="1"/>
    <col min="15" max="15" width="6.57421875" style="154" customWidth="1"/>
    <col min="16" max="16" width="6.57421875" style="91" customWidth="1"/>
    <col min="17" max="17" width="6.7109375" style="91" customWidth="1"/>
    <col min="18" max="16384" width="11.421875" style="91" customWidth="1"/>
  </cols>
  <sheetData>
    <row r="1" spans="1:17" ht="12.75">
      <c r="A1" s="578" t="s">
        <v>222</v>
      </c>
      <c r="B1" s="578"/>
      <c r="C1" s="578"/>
      <c r="D1" s="578"/>
      <c r="E1" s="578"/>
      <c r="F1" s="578"/>
      <c r="G1" s="578"/>
      <c r="H1" s="578"/>
      <c r="I1" s="578"/>
      <c r="J1" s="578"/>
      <c r="K1" s="578"/>
      <c r="L1" s="578"/>
      <c r="M1" s="578"/>
      <c r="N1" s="578"/>
      <c r="O1" s="578"/>
      <c r="P1" s="578"/>
      <c r="Q1" s="578"/>
    </row>
    <row r="2" spans="1:17" ht="12.75">
      <c r="A2" s="92"/>
      <c r="B2" s="92"/>
      <c r="C2" s="92"/>
      <c r="D2" s="92"/>
      <c r="E2" s="92"/>
      <c r="F2" s="92"/>
      <c r="G2" s="92"/>
      <c r="H2" s="92"/>
      <c r="I2" s="92"/>
      <c r="J2" s="92"/>
      <c r="K2" s="92"/>
      <c r="L2" s="92"/>
      <c r="M2" s="92"/>
      <c r="N2" s="92"/>
      <c r="O2" s="93"/>
      <c r="P2" s="94"/>
      <c r="Q2" s="92"/>
    </row>
    <row r="3" spans="1:17" ht="13.5" customHeight="1">
      <c r="A3" s="579" t="s">
        <v>217</v>
      </c>
      <c r="B3" s="579"/>
      <c r="C3" s="579"/>
      <c r="D3" s="579"/>
      <c r="E3" s="579"/>
      <c r="F3" s="579"/>
      <c r="G3" s="579"/>
      <c r="H3" s="579"/>
      <c r="I3" s="579"/>
      <c r="J3" s="579"/>
      <c r="K3" s="579"/>
      <c r="L3" s="579"/>
      <c r="M3" s="579"/>
      <c r="N3" s="579"/>
      <c r="O3" s="579"/>
      <c r="P3" s="579"/>
      <c r="Q3" s="579"/>
    </row>
    <row r="4" spans="1:17" ht="12.75" customHeight="1">
      <c r="A4" s="579" t="s">
        <v>223</v>
      </c>
      <c r="B4" s="579"/>
      <c r="C4" s="579"/>
      <c r="D4" s="579"/>
      <c r="E4" s="579"/>
      <c r="F4" s="579"/>
      <c r="G4" s="579"/>
      <c r="H4" s="579"/>
      <c r="I4" s="579"/>
      <c r="J4" s="579"/>
      <c r="K4" s="579"/>
      <c r="L4" s="579"/>
      <c r="M4" s="579"/>
      <c r="N4" s="579"/>
      <c r="O4" s="579"/>
      <c r="P4" s="579"/>
      <c r="Q4" s="579"/>
    </row>
    <row r="5" spans="1:17" ht="12.75" customHeight="1">
      <c r="A5" s="579" t="s">
        <v>84</v>
      </c>
      <c r="B5" s="579"/>
      <c r="C5" s="579"/>
      <c r="D5" s="579"/>
      <c r="E5" s="579"/>
      <c r="F5" s="579"/>
      <c r="G5" s="579"/>
      <c r="H5" s="579"/>
      <c r="I5" s="579"/>
      <c r="J5" s="579"/>
      <c r="K5" s="579"/>
      <c r="L5" s="579"/>
      <c r="M5" s="579"/>
      <c r="N5" s="579"/>
      <c r="O5" s="579"/>
      <c r="P5" s="579"/>
      <c r="Q5" s="579"/>
    </row>
    <row r="6" spans="1:17" ht="12" customHeight="1">
      <c r="A6" s="96"/>
      <c r="B6" s="97"/>
      <c r="C6" s="98"/>
      <c r="D6" s="98"/>
      <c r="E6" s="98"/>
      <c r="F6" s="98"/>
      <c r="G6" s="98"/>
      <c r="H6" s="98"/>
      <c r="I6" s="98"/>
      <c r="J6" s="98"/>
      <c r="K6" s="98"/>
      <c r="L6" s="98"/>
      <c r="M6" s="98"/>
      <c r="N6" s="98"/>
      <c r="O6" s="99"/>
      <c r="P6" s="100"/>
      <c r="Q6" s="92"/>
    </row>
    <row r="7" spans="1:16" ht="12" customHeight="1">
      <c r="A7" s="97"/>
      <c r="B7" s="97"/>
      <c r="C7" s="98"/>
      <c r="D7" s="98"/>
      <c r="E7" s="98"/>
      <c r="F7" s="98"/>
      <c r="G7" s="98"/>
      <c r="H7" s="98"/>
      <c r="I7" s="98"/>
      <c r="J7" s="98"/>
      <c r="K7" s="98"/>
      <c r="L7" s="98"/>
      <c r="M7" s="98"/>
      <c r="N7" s="98"/>
      <c r="O7" s="101"/>
      <c r="P7" s="100"/>
    </row>
    <row r="8" spans="1:17" ht="12" customHeight="1">
      <c r="A8" s="102"/>
      <c r="B8" s="103"/>
      <c r="C8" s="104"/>
      <c r="D8" s="104"/>
      <c r="E8" s="104"/>
      <c r="F8" s="104"/>
      <c r="G8" s="104"/>
      <c r="H8" s="104"/>
      <c r="I8" s="104"/>
      <c r="J8" s="104"/>
      <c r="K8" s="104"/>
      <c r="L8" s="104"/>
      <c r="M8" s="104"/>
      <c r="N8" s="155"/>
      <c r="O8" s="574" t="s">
        <v>85</v>
      </c>
      <c r="P8" s="575"/>
      <c r="Q8" s="575"/>
    </row>
    <row r="9" spans="1:17" ht="12" customHeight="1">
      <c r="A9" s="106"/>
      <c r="B9" s="107"/>
      <c r="C9" s="108"/>
      <c r="D9" s="108"/>
      <c r="E9" s="108"/>
      <c r="F9" s="108"/>
      <c r="G9" s="108"/>
      <c r="H9" s="108"/>
      <c r="I9" s="108"/>
      <c r="J9" s="108"/>
      <c r="K9" s="108"/>
      <c r="L9" s="108"/>
      <c r="M9" s="108"/>
      <c r="N9" s="156"/>
      <c r="O9" s="110" t="s">
        <v>90</v>
      </c>
      <c r="P9" s="111"/>
      <c r="Q9" s="112" t="s">
        <v>199</v>
      </c>
    </row>
    <row r="10" spans="1:17" ht="12" customHeight="1">
      <c r="A10" s="113" t="s">
        <v>86</v>
      </c>
      <c r="B10" s="107" t="s">
        <v>87</v>
      </c>
      <c r="C10" s="108" t="s">
        <v>88</v>
      </c>
      <c r="D10" s="108" t="s">
        <v>89</v>
      </c>
      <c r="E10" s="108" t="s">
        <v>90</v>
      </c>
      <c r="F10" s="108" t="s">
        <v>91</v>
      </c>
      <c r="G10" s="108" t="s">
        <v>92</v>
      </c>
      <c r="H10" s="108" t="s">
        <v>93</v>
      </c>
      <c r="I10" s="108" t="s">
        <v>94</v>
      </c>
      <c r="J10" s="108" t="s">
        <v>95</v>
      </c>
      <c r="K10" s="108" t="s">
        <v>96</v>
      </c>
      <c r="L10" s="108" t="s">
        <v>97</v>
      </c>
      <c r="M10" s="108" t="s">
        <v>98</v>
      </c>
      <c r="N10" s="156" t="s">
        <v>99</v>
      </c>
      <c r="O10" s="576" t="s">
        <v>100</v>
      </c>
      <c r="P10" s="577"/>
      <c r="Q10" s="577"/>
    </row>
    <row r="11" spans="1:17" ht="12" customHeight="1">
      <c r="A11" s="106"/>
      <c r="B11" s="107"/>
      <c r="C11" s="108"/>
      <c r="D11" s="108"/>
      <c r="E11" s="108"/>
      <c r="F11" s="108"/>
      <c r="G11" s="108"/>
      <c r="H11" s="108"/>
      <c r="I11" s="108"/>
      <c r="J11" s="108"/>
      <c r="K11" s="108"/>
      <c r="L11" s="108"/>
      <c r="M11" s="108"/>
      <c r="N11" s="108"/>
      <c r="O11" s="115" t="s">
        <v>101</v>
      </c>
      <c r="P11" s="116" t="s">
        <v>102</v>
      </c>
      <c r="Q11" s="117" t="s">
        <v>102</v>
      </c>
    </row>
    <row r="12" spans="1:17" ht="12" customHeight="1">
      <c r="A12" s="118"/>
      <c r="B12" s="119"/>
      <c r="C12" s="120"/>
      <c r="D12" s="120"/>
      <c r="E12" s="120"/>
      <c r="F12" s="120"/>
      <c r="G12" s="120"/>
      <c r="H12" s="120"/>
      <c r="I12" s="120"/>
      <c r="J12" s="120"/>
      <c r="K12" s="120"/>
      <c r="L12" s="120"/>
      <c r="M12" s="120"/>
      <c r="N12" s="120"/>
      <c r="O12" s="122" t="s">
        <v>103</v>
      </c>
      <c r="P12" s="123" t="s">
        <v>104</v>
      </c>
      <c r="Q12" s="124" t="s">
        <v>143</v>
      </c>
    </row>
    <row r="13" spans="1:17" ht="12" customHeight="1">
      <c r="A13" s="125"/>
      <c r="B13" s="126"/>
      <c r="C13" s="126"/>
      <c r="D13" s="126"/>
      <c r="E13" s="126"/>
      <c r="F13" s="126"/>
      <c r="G13" s="126"/>
      <c r="H13" s="126"/>
      <c r="I13" s="126"/>
      <c r="J13" s="126"/>
      <c r="K13" s="126"/>
      <c r="L13" s="126"/>
      <c r="M13" s="126"/>
      <c r="N13" s="126"/>
      <c r="O13" s="127"/>
      <c r="P13" s="128"/>
      <c r="Q13" s="116"/>
    </row>
    <row r="14" spans="1:16" ht="12" customHeight="1">
      <c r="A14" s="125"/>
      <c r="B14" s="126"/>
      <c r="C14" s="126"/>
      <c r="D14" s="126"/>
      <c r="E14" s="126"/>
      <c r="F14" s="126"/>
      <c r="G14" s="126"/>
      <c r="H14" s="126"/>
      <c r="I14" s="126"/>
      <c r="J14" s="126"/>
      <c r="K14" s="126"/>
      <c r="L14" s="126"/>
      <c r="M14" s="126"/>
      <c r="N14" s="126"/>
      <c r="O14" s="127"/>
      <c r="P14" s="128"/>
    </row>
    <row r="15" spans="1:16" ht="12" customHeight="1">
      <c r="A15" s="125"/>
      <c r="B15" s="126"/>
      <c r="C15" s="126"/>
      <c r="D15" s="126"/>
      <c r="E15" s="126"/>
      <c r="F15" s="126"/>
      <c r="G15" s="126"/>
      <c r="H15" s="126"/>
      <c r="I15" s="126"/>
      <c r="J15" s="126"/>
      <c r="K15" s="126"/>
      <c r="L15" s="126"/>
      <c r="M15" s="126"/>
      <c r="N15" s="126"/>
      <c r="O15" s="127"/>
      <c r="P15" s="128"/>
    </row>
    <row r="16" spans="1:16" ht="1.5" customHeight="1">
      <c r="A16" s="157"/>
      <c r="P16" s="158"/>
    </row>
    <row r="17" spans="1:17" ht="12" customHeight="1">
      <c r="A17" s="573" t="s">
        <v>232</v>
      </c>
      <c r="B17" s="573"/>
      <c r="C17" s="573"/>
      <c r="D17" s="573"/>
      <c r="E17" s="573"/>
      <c r="F17" s="573"/>
      <c r="G17" s="573"/>
      <c r="H17" s="573"/>
      <c r="I17" s="573"/>
      <c r="J17" s="573"/>
      <c r="K17" s="573"/>
      <c r="L17" s="573"/>
      <c r="M17" s="573"/>
      <c r="N17" s="573"/>
      <c r="O17" s="573"/>
      <c r="P17" s="573"/>
      <c r="Q17" s="129"/>
    </row>
    <row r="18" spans="1:17" ht="1.5" customHeight="1">
      <c r="A18" s="130"/>
      <c r="B18" s="131"/>
      <c r="C18" s="131"/>
      <c r="D18" s="131"/>
      <c r="E18" s="132"/>
      <c r="F18" s="132"/>
      <c r="G18" s="132"/>
      <c r="H18" s="132"/>
      <c r="I18" s="132"/>
      <c r="J18" s="132"/>
      <c r="K18" s="132"/>
      <c r="L18" s="132"/>
      <c r="M18" s="132"/>
      <c r="N18" s="132"/>
      <c r="O18" s="133"/>
      <c r="P18" s="134"/>
      <c r="Q18" s="92"/>
    </row>
    <row r="19" spans="1:16" s="137" customFormat="1" ht="12" customHeight="1">
      <c r="A19" s="135"/>
      <c r="B19" s="136"/>
      <c r="C19" s="136"/>
      <c r="D19" s="136"/>
      <c r="E19" s="136"/>
      <c r="F19" s="136"/>
      <c r="G19" s="136"/>
      <c r="H19" s="136"/>
      <c r="I19" s="136"/>
      <c r="J19" s="136"/>
      <c r="K19" s="136"/>
      <c r="L19" s="136"/>
      <c r="M19" s="136"/>
      <c r="N19" s="136"/>
      <c r="O19" s="127"/>
      <c r="P19" s="128"/>
    </row>
    <row r="20" spans="1:17" s="137" customFormat="1" ht="12" customHeight="1">
      <c r="A20" s="138">
        <v>1999</v>
      </c>
      <c r="B20" s="136">
        <v>58.438138099822154</v>
      </c>
      <c r="C20" s="136">
        <v>95.53956968499953</v>
      </c>
      <c r="D20" s="136">
        <v>121.33850273530769</v>
      </c>
      <c r="E20" s="136">
        <v>104.8949327296525</v>
      </c>
      <c r="F20" s="136">
        <v>115.25220209589486</v>
      </c>
      <c r="G20" s="136">
        <v>129.65013106288887</v>
      </c>
      <c r="H20" s="136">
        <v>118.95356839551492</v>
      </c>
      <c r="I20" s="136">
        <v>113.4754048348367</v>
      </c>
      <c r="J20" s="136">
        <v>104.18938801712537</v>
      </c>
      <c r="K20" s="136">
        <v>88.99758064549765</v>
      </c>
      <c r="L20" s="136">
        <v>80.43279149765205</v>
      </c>
      <c r="M20" s="136">
        <v>68.83779020080763</v>
      </c>
      <c r="N20" s="136"/>
      <c r="O20" s="139"/>
      <c r="P20" s="140"/>
      <c r="Q20" s="141"/>
    </row>
    <row r="21" spans="1:17" s="137" customFormat="1" ht="12" customHeight="1">
      <c r="A21" s="138">
        <v>2001</v>
      </c>
      <c r="B21" s="136">
        <v>51.62263376351002</v>
      </c>
      <c r="C21" s="136">
        <v>60.79693238340573</v>
      </c>
      <c r="D21" s="136">
        <v>88.01603956432325</v>
      </c>
      <c r="E21" s="136">
        <v>91.10101289757746</v>
      </c>
      <c r="F21" s="136">
        <v>107.0905467570568</v>
      </c>
      <c r="G21" s="136">
        <v>126.94186623990076</v>
      </c>
      <c r="H21" s="136">
        <v>105.12442918361016</v>
      </c>
      <c r="I21" s="136">
        <v>103.67178584173664</v>
      </c>
      <c r="J21" s="136">
        <v>95.03049787590516</v>
      </c>
      <c r="K21" s="136">
        <v>83.16802519477321</v>
      </c>
      <c r="L21" s="136">
        <v>73.11564242195288</v>
      </c>
      <c r="M21" s="136">
        <v>53.19112324701477</v>
      </c>
      <c r="N21" s="139">
        <f>(B21+C21+D21+E21+F21+G21+H21+I21+J21+K21+L21+M21)/12</f>
        <v>86.57254461423058</v>
      </c>
      <c r="O21" s="140">
        <f>100*(E21-D21)/D21</f>
        <v>3.505012664197045</v>
      </c>
      <c r="P21" s="140">
        <f>100*(E21-E20)/E20</f>
        <v>-13.150225156849416</v>
      </c>
      <c r="Q21" s="141">
        <f>(((B21+C21+D21+E21)/4)-((B20+C20+D20+E20)/4))/((B20+C20+D20+E20)/4)*100</f>
        <v>-23.322442336391546</v>
      </c>
    </row>
    <row r="22" spans="1:17" s="137" customFormat="1" ht="12" customHeight="1">
      <c r="A22" s="138">
        <v>2002</v>
      </c>
      <c r="B22" s="136">
        <v>35.73927470923863</v>
      </c>
      <c r="C22" s="136">
        <v>63.1026446463199</v>
      </c>
      <c r="D22" s="136">
        <v>80.60738683705549</v>
      </c>
      <c r="E22" s="136">
        <v>86.49952880490093</v>
      </c>
      <c r="F22" s="136">
        <v>95.81027561196397</v>
      </c>
      <c r="G22" s="136">
        <v>93.26946430120417</v>
      </c>
      <c r="H22" s="136">
        <v>92.33946600741196</v>
      </c>
      <c r="I22" s="136">
        <v>92.32708755789969</v>
      </c>
      <c r="J22" s="136">
        <v>87.46343328648763</v>
      </c>
      <c r="K22" s="136">
        <v>69.63900418226099</v>
      </c>
      <c r="L22" s="136">
        <v>73.02477922059819</v>
      </c>
      <c r="M22" s="136">
        <v>59.98973369070993</v>
      </c>
      <c r="N22" s="139">
        <f>(B22+C22+D22+E22+F22+G22+H22+I22+J22+K22+L22+M22)/12</f>
        <v>77.48433990467096</v>
      </c>
      <c r="O22" s="140">
        <f>100*(E22-D22)/D22</f>
        <v>7.309679917742737</v>
      </c>
      <c r="P22" s="140">
        <f>100*(E22-E21)/E21</f>
        <v>-5.050969189387454</v>
      </c>
      <c r="Q22" s="141">
        <f>(((B22+C22+D22+E22)/4)-((B21+C21+D21+E21)/4))/((B21+C21+D21+E21)/4)*100</f>
        <v>-8.77686780254359</v>
      </c>
    </row>
    <row r="23" spans="1:17" s="137" customFormat="1" ht="12" customHeight="1">
      <c r="A23" s="138">
        <v>2003</v>
      </c>
      <c r="B23" s="136">
        <v>47.053715756919914</v>
      </c>
      <c r="C23" s="136">
        <v>47.20978995386606</v>
      </c>
      <c r="D23" s="136">
        <v>69.70789013103933</v>
      </c>
      <c r="E23" s="136">
        <v>74.0376563182833</v>
      </c>
      <c r="F23" s="136">
        <v>85.3</v>
      </c>
      <c r="G23" s="136">
        <v>86.3</v>
      </c>
      <c r="H23" s="136">
        <v>77</v>
      </c>
      <c r="I23" s="136">
        <v>79.7495032474592</v>
      </c>
      <c r="J23" s="136">
        <v>81.4</v>
      </c>
      <c r="K23" s="136">
        <v>67</v>
      </c>
      <c r="L23" s="136">
        <v>60.2</v>
      </c>
      <c r="M23" s="136">
        <v>62.3</v>
      </c>
      <c r="N23" s="139">
        <f>(B23+C23+D23+E23+F23+G23+H23+I23+J23+K23+L23+M23)/12</f>
        <v>69.77154628396399</v>
      </c>
      <c r="O23" s="140">
        <f>100*(E23-D23)/D23</f>
        <v>6.211300010808985</v>
      </c>
      <c r="P23" s="140">
        <f>100*(E23-E22)/E22</f>
        <v>-14.406867481007092</v>
      </c>
      <c r="Q23" s="141">
        <f>(((B23+C23+D23+E23)/4)-((B22+C22+D22+E22)/4))/((B22+C22+D22+E22)/4)*100</f>
        <v>-10.505698525683488</v>
      </c>
    </row>
    <row r="24" spans="1:17" s="137" customFormat="1" ht="12" customHeight="1">
      <c r="A24" s="138">
        <v>2004</v>
      </c>
      <c r="B24" s="136">
        <v>33.427194268455196</v>
      </c>
      <c r="C24" s="136">
        <v>45.2</v>
      </c>
      <c r="D24" s="136">
        <v>93.39324502655447</v>
      </c>
      <c r="E24" s="136">
        <v>69.8</v>
      </c>
      <c r="F24" s="136"/>
      <c r="G24" s="136"/>
      <c r="H24" s="136"/>
      <c r="I24" s="136"/>
      <c r="J24" s="136"/>
      <c r="K24" s="136"/>
      <c r="L24" s="136"/>
      <c r="M24" s="136"/>
      <c r="N24" s="139">
        <f>(B24+C24+D24+E24)/4</f>
        <v>60.45510982375242</v>
      </c>
      <c r="O24" s="140">
        <f>100*(E24-D24)/D24</f>
        <v>-25.26226069117334</v>
      </c>
      <c r="P24" s="140">
        <f>100*(E24-E23)/E23</f>
        <v>-5.7236500032711435</v>
      </c>
      <c r="Q24" s="141">
        <f>(((B24+C24+D24+E24)/4)-((B23+C23+D23+E23)/4))/((B23+C23+D23+E23)/4)*100</f>
        <v>1.6013622592543932</v>
      </c>
    </row>
    <row r="25" spans="1:15" s="137" customFormat="1" ht="12" customHeight="1">
      <c r="A25" s="142"/>
      <c r="O25" s="143"/>
    </row>
    <row r="26" s="137" customFormat="1" ht="12" customHeight="1">
      <c r="O26" s="143"/>
    </row>
    <row r="27" s="137" customFormat="1" ht="12" customHeight="1">
      <c r="O27" s="143"/>
    </row>
    <row r="28" spans="1:17" ht="12" customHeight="1">
      <c r="A28" s="573" t="s">
        <v>213</v>
      </c>
      <c r="B28" s="573"/>
      <c r="C28" s="573"/>
      <c r="D28" s="573"/>
      <c r="E28" s="573"/>
      <c r="F28" s="573"/>
      <c r="G28" s="573"/>
      <c r="H28" s="573"/>
      <c r="I28" s="573"/>
      <c r="J28" s="573"/>
      <c r="K28" s="573"/>
      <c r="L28" s="573"/>
      <c r="M28" s="573"/>
      <c r="N28" s="573"/>
      <c r="O28" s="573"/>
      <c r="P28" s="573"/>
      <c r="Q28" s="129"/>
    </row>
    <row r="29" spans="1:17" ht="1.5" customHeight="1">
      <c r="A29" s="144"/>
      <c r="B29" s="92"/>
      <c r="C29" s="92"/>
      <c r="D29" s="92"/>
      <c r="E29" s="92"/>
      <c r="F29" s="92"/>
      <c r="G29" s="92"/>
      <c r="H29" s="92"/>
      <c r="I29" s="92"/>
      <c r="J29" s="92"/>
      <c r="K29" s="92"/>
      <c r="L29" s="92"/>
      <c r="M29" s="92"/>
      <c r="N29" s="92"/>
      <c r="O29" s="145"/>
      <c r="P29" s="92"/>
      <c r="Q29" s="92"/>
    </row>
    <row r="30" spans="2:15" s="137" customFormat="1" ht="12" customHeight="1">
      <c r="B30" s="136"/>
      <c r="C30" s="136"/>
      <c r="D30" s="136"/>
      <c r="E30" s="136"/>
      <c r="F30" s="136"/>
      <c r="G30" s="136"/>
      <c r="H30" s="136"/>
      <c r="I30" s="136"/>
      <c r="J30" s="136"/>
      <c r="K30" s="136"/>
      <c r="L30" s="136"/>
      <c r="M30" s="136"/>
      <c r="N30" s="136"/>
      <c r="O30" s="143"/>
    </row>
    <row r="31" spans="1:17" s="137" customFormat="1" ht="12" customHeight="1">
      <c r="A31" s="138">
        <v>1999</v>
      </c>
      <c r="B31" s="136">
        <v>70.85781169735992</v>
      </c>
      <c r="C31" s="136">
        <v>68.6060963483555</v>
      </c>
      <c r="D31" s="136">
        <v>112.82008127387972</v>
      </c>
      <c r="E31" s="136">
        <v>120.15546717490908</v>
      </c>
      <c r="F31" s="136">
        <v>128.7578711734459</v>
      </c>
      <c r="G31" s="136">
        <v>129.14067949929745</v>
      </c>
      <c r="H31" s="136">
        <v>109.63662001877728</v>
      </c>
      <c r="I31" s="136">
        <v>110.55572258451107</v>
      </c>
      <c r="J31" s="136">
        <v>91.50309157042267</v>
      </c>
      <c r="K31" s="136">
        <v>94.94054976379233</v>
      </c>
      <c r="L31" s="136">
        <v>81.44529076626974</v>
      </c>
      <c r="M31" s="136">
        <v>81.58071812897948</v>
      </c>
      <c r="N31" s="136"/>
      <c r="O31" s="139"/>
      <c r="P31" s="140"/>
      <c r="Q31" s="141"/>
    </row>
    <row r="32" spans="1:17" s="137" customFormat="1" ht="12" customHeight="1">
      <c r="A32" s="138">
        <v>2001</v>
      </c>
      <c r="B32" s="136">
        <v>70.18970415947162</v>
      </c>
      <c r="C32" s="136">
        <v>75.1680488583877</v>
      </c>
      <c r="D32" s="136">
        <v>89.62094082482122</v>
      </c>
      <c r="E32" s="136">
        <v>83.26363620016336</v>
      </c>
      <c r="F32" s="136">
        <v>104.04974687469488</v>
      </c>
      <c r="G32" s="136">
        <v>137.6882956895892</v>
      </c>
      <c r="H32" s="136">
        <v>82.83869517862874</v>
      </c>
      <c r="I32" s="136">
        <v>90.09764419978373</v>
      </c>
      <c r="J32" s="136">
        <v>87.1037741891563</v>
      </c>
      <c r="K32" s="136">
        <v>81.56386034182717</v>
      </c>
      <c r="L32" s="136">
        <v>83.19562821386516</v>
      </c>
      <c r="M32" s="136">
        <v>55.13731302353233</v>
      </c>
      <c r="N32" s="139">
        <f>(B32+C32+D32+E32+F32+G32+H32+I32+J32+K32+L32+M32)/12</f>
        <v>86.65977397949344</v>
      </c>
      <c r="O32" s="140">
        <f>100*(E32-D32)/D32</f>
        <v>-7.093548188792448</v>
      </c>
      <c r="P32" s="140">
        <f>100*(E32-E31)/E31</f>
        <v>-30.703414369853565</v>
      </c>
      <c r="Q32" s="141">
        <f>(((B32+C32+D32+E32)/4)-((B31+C31+D31+E31)/4))/((B31+C31+D31+E31)/4)*100</f>
        <v>-14.551929315378556</v>
      </c>
    </row>
    <row r="33" spans="1:17" s="137" customFormat="1" ht="12" customHeight="1">
      <c r="A33" s="138">
        <v>2002</v>
      </c>
      <c r="B33" s="136">
        <v>37.739311489477615</v>
      </c>
      <c r="C33" s="136">
        <v>70.62730029356821</v>
      </c>
      <c r="D33" s="136">
        <v>79.30458724187875</v>
      </c>
      <c r="E33" s="136">
        <v>81.76144490856227</v>
      </c>
      <c r="F33" s="136">
        <v>81.2481770874439</v>
      </c>
      <c r="G33" s="136">
        <v>81.41298785569292</v>
      </c>
      <c r="H33" s="136">
        <v>76.18377762310637</v>
      </c>
      <c r="I33" s="136">
        <v>82.63965085937485</v>
      </c>
      <c r="J33" s="136">
        <v>79.01499117766978</v>
      </c>
      <c r="K33" s="136">
        <v>65.93607949733736</v>
      </c>
      <c r="L33" s="136">
        <v>51.89302482274824</v>
      </c>
      <c r="M33" s="136">
        <v>65.03668359060704</v>
      </c>
      <c r="N33" s="139">
        <f>(B33+C33+D33+E33+F33+G33+H33+I33+J33+K33+L33+M33)/12</f>
        <v>71.06650137062228</v>
      </c>
      <c r="O33" s="140">
        <f>100*(E33-D33)/D33</f>
        <v>3.0980019594454355</v>
      </c>
      <c r="P33" s="140">
        <f>100*(E33-E32)/E32</f>
        <v>-1.8041384692711102</v>
      </c>
      <c r="Q33" s="141">
        <f>(((B33+C33+D33+E33)/4)-((B32+C32+D32+E32)/4))/((B32+C32+D32+E32)/4)*100</f>
        <v>-15.337270218825363</v>
      </c>
    </row>
    <row r="34" spans="1:17" s="137" customFormat="1" ht="12" customHeight="1">
      <c r="A34" s="138">
        <v>2003</v>
      </c>
      <c r="B34" s="136">
        <v>55.561241636061986</v>
      </c>
      <c r="C34" s="136">
        <v>46.94588372382428</v>
      </c>
      <c r="D34" s="136">
        <v>60.67010396750874</v>
      </c>
      <c r="E34" s="136">
        <v>74.8810237613084</v>
      </c>
      <c r="F34" s="136">
        <v>72.4</v>
      </c>
      <c r="G34" s="136">
        <v>67.2</v>
      </c>
      <c r="H34" s="136">
        <v>66.8</v>
      </c>
      <c r="I34" s="136">
        <v>77.10004374403705</v>
      </c>
      <c r="J34" s="136">
        <v>71.8</v>
      </c>
      <c r="K34" s="136">
        <v>60.6</v>
      </c>
      <c r="L34" s="136">
        <v>56.3</v>
      </c>
      <c r="M34" s="136">
        <v>55.7</v>
      </c>
      <c r="N34" s="139">
        <f>(B34+C34+D34+E34+F34+G34+H34+I34+J34+K34+L34+M34)/12</f>
        <v>63.82985806939504</v>
      </c>
      <c r="O34" s="140">
        <f>100*(E34-D34)/D34</f>
        <v>23.423265932443723</v>
      </c>
      <c r="P34" s="140">
        <f>100*(E34-E33)/E33</f>
        <v>-8.4152391814364</v>
      </c>
      <c r="Q34" s="141">
        <f>(((B34+C34+D34+E34)/4)-((B33+C33+D33+E33)/4))/((B33+C33+D33+E33)/4)*100</f>
        <v>-11.644613802820668</v>
      </c>
    </row>
    <row r="35" spans="1:17" s="137" customFormat="1" ht="12" customHeight="1">
      <c r="A35" s="138">
        <v>2004</v>
      </c>
      <c r="B35" s="136">
        <v>38.472833444578946</v>
      </c>
      <c r="C35" s="136">
        <v>51.6</v>
      </c>
      <c r="D35" s="136">
        <v>65.85763767115797</v>
      </c>
      <c r="E35" s="136">
        <v>52.1</v>
      </c>
      <c r="F35" s="136"/>
      <c r="G35" s="136"/>
      <c r="H35" s="136"/>
      <c r="I35" s="136"/>
      <c r="J35" s="136"/>
      <c r="K35" s="136"/>
      <c r="L35" s="136"/>
      <c r="M35" s="136"/>
      <c r="N35" s="139">
        <f>(B35+C35+D35+E35)/4</f>
        <v>52.007617778934225</v>
      </c>
      <c r="O35" s="140">
        <f>100*(E35-D35)/D35</f>
        <v>-20.88996532164266</v>
      </c>
      <c r="P35" s="140">
        <f>100*(E35-E34)/E34</f>
        <v>-30.42295980611249</v>
      </c>
      <c r="Q35" s="141">
        <f>(((B35+C35+D35+E35)/4)-((B34+C34+D34+E34)/4))/((B34+C34+D34+E34)/4)*100</f>
        <v>-12.613627792092458</v>
      </c>
    </row>
    <row r="36" spans="1:15" s="137" customFormat="1" ht="12" customHeight="1">
      <c r="A36" s="126"/>
      <c r="O36" s="143"/>
    </row>
    <row r="37" spans="1:15" s="137" customFormat="1" ht="12" customHeight="1">
      <c r="A37" s="126"/>
      <c r="O37" s="143"/>
    </row>
    <row r="38" s="137" customFormat="1" ht="12" customHeight="1">
      <c r="O38" s="143"/>
    </row>
    <row r="39" spans="1:17" ht="12" customHeight="1">
      <c r="A39" s="573" t="s">
        <v>214</v>
      </c>
      <c r="B39" s="573"/>
      <c r="C39" s="573"/>
      <c r="D39" s="573"/>
      <c r="E39" s="573"/>
      <c r="F39" s="573"/>
      <c r="G39" s="573"/>
      <c r="H39" s="573"/>
      <c r="I39" s="573"/>
      <c r="J39" s="573"/>
      <c r="K39" s="573"/>
      <c r="L39" s="573"/>
      <c r="M39" s="573"/>
      <c r="N39" s="573"/>
      <c r="O39" s="573"/>
      <c r="P39" s="573"/>
      <c r="Q39" s="129"/>
    </row>
    <row r="40" spans="1:17" ht="1.5" customHeight="1">
      <c r="A40" s="144"/>
      <c r="B40" s="92"/>
      <c r="C40" s="92"/>
      <c r="D40" s="92"/>
      <c r="E40" s="92"/>
      <c r="F40" s="92"/>
      <c r="G40" s="92"/>
      <c r="H40" s="92"/>
      <c r="I40" s="92"/>
      <c r="J40" s="92"/>
      <c r="K40" s="92"/>
      <c r="L40" s="92"/>
      <c r="M40" s="92"/>
      <c r="N40" s="92"/>
      <c r="O40" s="145"/>
      <c r="P40" s="92"/>
      <c r="Q40" s="92"/>
    </row>
    <row r="41" spans="2:15" ht="12" customHeight="1">
      <c r="B41" s="136"/>
      <c r="C41" s="136"/>
      <c r="D41" s="136"/>
      <c r="E41" s="136"/>
      <c r="F41" s="136"/>
      <c r="G41" s="136"/>
      <c r="H41" s="136"/>
      <c r="I41" s="136"/>
      <c r="J41" s="136"/>
      <c r="K41" s="136"/>
      <c r="L41" s="136"/>
      <c r="M41" s="136"/>
      <c r="N41" s="136"/>
      <c r="O41" s="159"/>
    </row>
    <row r="42" spans="1:17" s="137" customFormat="1" ht="12" customHeight="1">
      <c r="A42" s="138">
        <v>1999</v>
      </c>
      <c r="B42" s="136">
        <v>66.28566602009882</v>
      </c>
      <c r="C42" s="136">
        <v>90.69228991266776</v>
      </c>
      <c r="D42" s="136">
        <v>126.1063445419238</v>
      </c>
      <c r="E42" s="136">
        <v>138.2239153756527</v>
      </c>
      <c r="F42" s="136">
        <v>141.0866050793488</v>
      </c>
      <c r="G42" s="136">
        <v>135.95024084532645</v>
      </c>
      <c r="H42" s="136">
        <v>96.81741470639321</v>
      </c>
      <c r="I42" s="136">
        <v>98.9001103245156</v>
      </c>
      <c r="J42" s="136">
        <v>81.32739176261165</v>
      </c>
      <c r="K42" s="136">
        <v>101.18024154991801</v>
      </c>
      <c r="L42" s="136">
        <v>64.75963879903335</v>
      </c>
      <c r="M42" s="136">
        <v>58.67012077962499</v>
      </c>
      <c r="N42" s="136"/>
      <c r="O42" s="139"/>
      <c r="P42" s="140"/>
      <c r="Q42" s="141"/>
    </row>
    <row r="43" spans="1:17" s="137" customFormat="1" ht="12" customHeight="1">
      <c r="A43" s="138">
        <v>2001</v>
      </c>
      <c r="B43" s="136">
        <v>39.13282613893324</v>
      </c>
      <c r="C43" s="136">
        <v>65.3486856228693</v>
      </c>
      <c r="D43" s="136">
        <v>88.11926527434946</v>
      </c>
      <c r="E43" s="136">
        <v>76.9937149983278</v>
      </c>
      <c r="F43" s="136">
        <v>96.02286140643204</v>
      </c>
      <c r="G43" s="136">
        <v>119.26433669194752</v>
      </c>
      <c r="H43" s="136">
        <v>69.56750284582273</v>
      </c>
      <c r="I43" s="136">
        <v>87.97683817708108</v>
      </c>
      <c r="J43" s="136">
        <v>68.7858629360139</v>
      </c>
      <c r="K43" s="136">
        <v>72.42696420198075</v>
      </c>
      <c r="L43" s="136">
        <v>52.24238587990334</v>
      </c>
      <c r="M43" s="136">
        <v>35.71505056148319</v>
      </c>
      <c r="N43" s="139">
        <f>(B43+C43+D43+E43+F43+G43+H43+I43+J43+K43+L43+M43)/12</f>
        <v>72.63302456126202</v>
      </c>
      <c r="O43" s="140">
        <f>100*(E43-D43)/D43</f>
        <v>-12.625559508903645</v>
      </c>
      <c r="P43" s="140">
        <f>100*(E43-E42)/E42</f>
        <v>-44.297833852353904</v>
      </c>
      <c r="Q43" s="141">
        <f>(((B43+C43+D43+E43)/4)-((B42+C42+D42+E42)/4))/((B42+C42+D42+E42)/4)*100</f>
        <v>-36.010150789405685</v>
      </c>
    </row>
    <row r="44" spans="1:17" s="137" customFormat="1" ht="12" customHeight="1">
      <c r="A44" s="138">
        <v>2002</v>
      </c>
      <c r="B44" s="136">
        <v>35.141512466016486</v>
      </c>
      <c r="C44" s="136">
        <v>34.83450294523799</v>
      </c>
      <c r="D44" s="136">
        <v>67.59590036356967</v>
      </c>
      <c r="E44" s="136">
        <v>61.9399620787123</v>
      </c>
      <c r="F44" s="136">
        <v>72.60616914081042</v>
      </c>
      <c r="G44" s="136">
        <v>62.06339889634488</v>
      </c>
      <c r="H44" s="136">
        <v>57.05313011910413</v>
      </c>
      <c r="I44" s="136">
        <v>64.18081507573469</v>
      </c>
      <c r="J44" s="136">
        <v>57.13858637746515</v>
      </c>
      <c r="K44" s="136">
        <v>49.98241600138092</v>
      </c>
      <c r="L44" s="136">
        <v>38.96805381262676</v>
      </c>
      <c r="M44" s="136">
        <v>41.7216443598153</v>
      </c>
      <c r="N44" s="139">
        <f>(B44+C44+D44+E44+F44+G44+H44+I44+J44+K44+L44+M44)/12</f>
        <v>53.60217430306823</v>
      </c>
      <c r="O44" s="140">
        <f>100*(E44-D44)/D44</f>
        <v>-8.367280048695969</v>
      </c>
      <c r="P44" s="140">
        <f>100*(E44-E43)/E43</f>
        <v>-19.551924361543602</v>
      </c>
      <c r="Q44" s="141">
        <f>(((B44+C44+D44+E44)/4)-((B43+C43+D43+E43)/4))/((B43+C43+D43+E43)/4)*100</f>
        <v>-25.99556602661604</v>
      </c>
    </row>
    <row r="45" spans="1:17" s="137" customFormat="1" ht="12" customHeight="1">
      <c r="A45" s="138">
        <v>2003</v>
      </c>
      <c r="B45" s="136">
        <v>26.25406159647003</v>
      </c>
      <c r="C45" s="136">
        <v>29.444429850062242</v>
      </c>
      <c r="D45" s="136">
        <v>47.004109180186425</v>
      </c>
      <c r="E45" s="136">
        <v>46.42807067296174</v>
      </c>
      <c r="F45" s="136">
        <v>42.8</v>
      </c>
      <c r="G45" s="136">
        <v>45.7</v>
      </c>
      <c r="H45" s="136">
        <v>56.8</v>
      </c>
      <c r="I45" s="136">
        <v>42.300849720099094</v>
      </c>
      <c r="J45" s="136">
        <v>58.7</v>
      </c>
      <c r="K45" s="136">
        <v>49.6</v>
      </c>
      <c r="L45" s="136">
        <v>35</v>
      </c>
      <c r="M45" s="136">
        <v>32.9</v>
      </c>
      <c r="N45" s="139">
        <f>(B45+C45+D45+E45+F45+G45+H45+I45+J45+K45+L45+M45)/12</f>
        <v>42.74429341831496</v>
      </c>
      <c r="O45" s="140">
        <f>100*(E45-D45)/D45</f>
        <v>-1.2255066998855162</v>
      </c>
      <c r="P45" s="140">
        <f>100*(E45-E44)/E44</f>
        <v>-25.043430582082536</v>
      </c>
      <c r="Q45" s="141">
        <f>(((B45+C45+D45+E45)/4)-((B44+C44+D44+E44)/4))/((B44+C44+D44+E44)/4)*100</f>
        <v>-25.252234150610995</v>
      </c>
    </row>
    <row r="46" spans="1:17" s="137" customFormat="1" ht="12" customHeight="1">
      <c r="A46" s="138">
        <v>2004</v>
      </c>
      <c r="B46" s="136">
        <v>22.642744399370663</v>
      </c>
      <c r="C46" s="136">
        <v>33.8</v>
      </c>
      <c r="D46" s="136">
        <v>38.53760914268062</v>
      </c>
      <c r="E46" s="136">
        <v>40.8</v>
      </c>
      <c r="F46" s="136"/>
      <c r="G46" s="136"/>
      <c r="H46" s="136"/>
      <c r="I46" s="136"/>
      <c r="J46" s="136"/>
      <c r="K46" s="136"/>
      <c r="L46" s="136"/>
      <c r="M46" s="136"/>
      <c r="N46" s="139">
        <f>(B46+C46+D46+E46)/4</f>
        <v>33.94508838551282</v>
      </c>
      <c r="O46" s="140">
        <f>100*(E46-D46)/D46</f>
        <v>5.870605124835738</v>
      </c>
      <c r="P46" s="140">
        <f>100*(E46-E45)/E45</f>
        <v>-12.122129115822498</v>
      </c>
      <c r="Q46" s="141">
        <f>(((B46+C46+D46+E46)/4)-((B45+C45+D45+E45)/4))/((B45+C45+D45+E45)/4)*100</f>
        <v>-8.95209391956769</v>
      </c>
    </row>
    <row r="47" spans="1:16" s="137" customFormat="1" ht="12" customHeight="1">
      <c r="A47" s="126"/>
      <c r="O47" s="143"/>
      <c r="P47" s="146"/>
    </row>
    <row r="48" spans="1:16" s="137" customFormat="1" ht="12" customHeight="1">
      <c r="A48" s="126"/>
      <c r="O48" s="143"/>
      <c r="P48" s="146"/>
    </row>
    <row r="49" s="137" customFormat="1" ht="12" customHeight="1">
      <c r="O49" s="143"/>
    </row>
    <row r="50" spans="1:17" ht="12" customHeight="1">
      <c r="A50" s="573" t="s">
        <v>215</v>
      </c>
      <c r="B50" s="573"/>
      <c r="C50" s="573"/>
      <c r="D50" s="573"/>
      <c r="E50" s="573"/>
      <c r="F50" s="573"/>
      <c r="G50" s="573"/>
      <c r="H50" s="573"/>
      <c r="I50" s="573"/>
      <c r="J50" s="573"/>
      <c r="K50" s="573"/>
      <c r="L50" s="573"/>
      <c r="M50" s="573"/>
      <c r="N50" s="573"/>
      <c r="O50" s="573"/>
      <c r="P50" s="573"/>
      <c r="Q50" s="129"/>
    </row>
    <row r="51" s="137" customFormat="1" ht="1.5" customHeight="1">
      <c r="O51" s="143"/>
    </row>
    <row r="52" spans="2:15" s="137" customFormat="1" ht="12" customHeight="1">
      <c r="B52" s="136"/>
      <c r="C52" s="136"/>
      <c r="D52" s="136"/>
      <c r="E52" s="136"/>
      <c r="F52" s="136"/>
      <c r="G52" s="136"/>
      <c r="H52" s="136"/>
      <c r="I52" s="136"/>
      <c r="J52" s="136"/>
      <c r="K52" s="136"/>
      <c r="L52" s="136"/>
      <c r="M52" s="136"/>
      <c r="N52" s="136"/>
      <c r="O52" s="143"/>
    </row>
    <row r="53" spans="1:17" s="137" customFormat="1" ht="12" customHeight="1">
      <c r="A53" s="138">
        <v>1999</v>
      </c>
      <c r="B53" s="136">
        <v>73.56551928973882</v>
      </c>
      <c r="C53" s="136">
        <v>55.52633196427639</v>
      </c>
      <c r="D53" s="136">
        <v>104.95176149746595</v>
      </c>
      <c r="E53" s="136">
        <v>109.45508701018285</v>
      </c>
      <c r="F53" s="136">
        <v>121.45661369781192</v>
      </c>
      <c r="G53" s="136">
        <v>125.10795566857757</v>
      </c>
      <c r="H53" s="136">
        <v>117.22833562854538</v>
      </c>
      <c r="I53" s="136">
        <v>117.45834156956892</v>
      </c>
      <c r="J53" s="136">
        <v>97.52926678460202</v>
      </c>
      <c r="K53" s="136">
        <v>91.24531178892911</v>
      </c>
      <c r="L53" s="136">
        <v>91.32677261687209</v>
      </c>
      <c r="M53" s="136">
        <v>95.14870248342906</v>
      </c>
      <c r="N53" s="136"/>
      <c r="O53" s="160"/>
      <c r="P53" s="141"/>
      <c r="Q53" s="141"/>
    </row>
    <row r="54" spans="1:17" s="137" customFormat="1" ht="12" customHeight="1">
      <c r="A54" s="138">
        <v>2001</v>
      </c>
      <c r="B54" s="136">
        <v>88.58203380440047</v>
      </c>
      <c r="C54" s="136">
        <v>80.98321557371332</v>
      </c>
      <c r="D54" s="136">
        <v>90.51025246343171</v>
      </c>
      <c r="E54" s="136">
        <v>86.97679064612517</v>
      </c>
      <c r="F54" s="136">
        <v>108.80340038663905</v>
      </c>
      <c r="G54" s="136">
        <v>148.59922661259895</v>
      </c>
      <c r="H54" s="136">
        <v>90.69808471304435</v>
      </c>
      <c r="I54" s="136">
        <v>91.35361382847226</v>
      </c>
      <c r="J54" s="136">
        <v>97.95190340412762</v>
      </c>
      <c r="K54" s="136">
        <v>86.97486002825168</v>
      </c>
      <c r="L54" s="136">
        <v>101.52658297583972</v>
      </c>
      <c r="M54" s="136">
        <v>66.63945578443808</v>
      </c>
      <c r="N54" s="139">
        <f>(B54+C54+D54+E54+F54+G54+H54+I54+J54+K54+L54+M54)/12</f>
        <v>94.96661835175688</v>
      </c>
      <c r="O54" s="140">
        <f>100*(E54-D54)/D54</f>
        <v>-3.9039354339820758</v>
      </c>
      <c r="P54" s="140">
        <f>100*(E54-E53)/E53</f>
        <v>-20.536547891982835</v>
      </c>
      <c r="Q54" s="141">
        <f>(((B54+C54+D54+E54)/4)-((B53+C53+D53+E53)/4))/((B53+C53+D53+E53)/4)*100</f>
        <v>1.0345287270293255</v>
      </c>
    </row>
    <row r="55" spans="1:17" s="137" customFormat="1" ht="12" customHeight="1">
      <c r="A55" s="138">
        <v>2002</v>
      </c>
      <c r="B55" s="136">
        <v>39.27776460066864</v>
      </c>
      <c r="C55" s="136">
        <v>91.8243097123434</v>
      </c>
      <c r="D55" s="136">
        <v>86.23863858325763</v>
      </c>
      <c r="E55" s="136">
        <v>93.50001105106914</v>
      </c>
      <c r="F55" s="136">
        <v>86.36609685063273</v>
      </c>
      <c r="G55" s="136">
        <v>92.87209164561823</v>
      </c>
      <c r="H55" s="136">
        <v>87.51322125700874</v>
      </c>
      <c r="I55" s="136">
        <v>93.57123772989641</v>
      </c>
      <c r="J55" s="136">
        <v>91.9705118425678</v>
      </c>
      <c r="K55" s="136">
        <v>75.38406760723892</v>
      </c>
      <c r="L55" s="136">
        <v>59.54737788588127</v>
      </c>
      <c r="M55" s="136">
        <v>78.8441846892162</v>
      </c>
      <c r="N55" s="139">
        <f>(B55+C55+D55+E55+F55+G55+H55+I55+J55+K55+L55+M55)/12</f>
        <v>81.40912612128325</v>
      </c>
      <c r="O55" s="140">
        <f>100*(E55-D55)/D55</f>
        <v>8.42009172118498</v>
      </c>
      <c r="P55" s="140">
        <f>100*(E55-E54)/E54</f>
        <v>7.499955282880492</v>
      </c>
      <c r="Q55" s="141">
        <f>(((B55+C55+D55+E55)/4)-((B54+C54+D54+E54)/4))/((B54+C54+D54+E54)/4)*100</f>
        <v>-10.434038133206764</v>
      </c>
    </row>
    <row r="56" spans="1:17" s="137" customFormat="1" ht="12" customHeight="1">
      <c r="A56" s="138">
        <v>2003</v>
      </c>
      <c r="B56" s="136">
        <v>72.91737525627352</v>
      </c>
      <c r="C56" s="136">
        <v>57.23250635416901</v>
      </c>
      <c r="D56" s="136">
        <v>68.66251302698366</v>
      </c>
      <c r="E56" s="136">
        <v>91.60687374884725</v>
      </c>
      <c r="F56" s="136">
        <v>89.8</v>
      </c>
      <c r="G56" s="136">
        <v>79.8</v>
      </c>
      <c r="H56" s="136">
        <v>72.6</v>
      </c>
      <c r="I56" s="136">
        <v>97.58054237237305</v>
      </c>
      <c r="J56" s="136">
        <v>79.4</v>
      </c>
      <c r="K56" s="136">
        <v>66.9</v>
      </c>
      <c r="L56" s="136">
        <v>68.8</v>
      </c>
      <c r="M56" s="136">
        <v>69.1</v>
      </c>
      <c r="N56" s="139">
        <f>(B56+C56+D56+E56+F56+G56+H56+I56+J56+K56+L56+M56)/12</f>
        <v>76.1999842298872</v>
      </c>
      <c r="O56" s="140">
        <f>100*(E56-D56)/D56</f>
        <v>33.41613889495523</v>
      </c>
      <c r="P56" s="140">
        <f>100*(E56-E55)/E55</f>
        <v>-2.024745538466159</v>
      </c>
      <c r="Q56" s="141">
        <f>(((B56+C56+D56+E56)/4)-((B55+C55+D55+E55)/4))/((B55+C55+D55+E55)/4)*100</f>
        <v>-6.5697490668967475</v>
      </c>
    </row>
    <row r="57" spans="1:17" s="137" customFormat="1" ht="12" customHeight="1">
      <c r="A57" s="138">
        <v>2004</v>
      </c>
      <c r="B57" s="136">
        <v>47.78372582979074</v>
      </c>
      <c r="C57" s="136">
        <v>62</v>
      </c>
      <c r="D57" s="136">
        <v>81.9275437294286</v>
      </c>
      <c r="E57" s="136">
        <v>58.8</v>
      </c>
      <c r="F57" s="136"/>
      <c r="G57" s="136"/>
      <c r="H57" s="136"/>
      <c r="I57" s="136"/>
      <c r="J57" s="136"/>
      <c r="K57" s="136"/>
      <c r="L57" s="136"/>
      <c r="M57" s="136"/>
      <c r="N57" s="139">
        <f>(B57+C57+D57+E57)/4</f>
        <v>62.62781738980483</v>
      </c>
      <c r="O57" s="140">
        <f>100*(E57-D57)/D57</f>
        <v>-28.229265368688367</v>
      </c>
      <c r="P57" s="140">
        <f>100*(E57-E56)/E56</f>
        <v>-35.812676938186726</v>
      </c>
      <c r="Q57" s="141">
        <f>(((B57+C57+D57+E57)/4)-((B56+C56+D56+E56)/4))/((B56+C56+D56+E56)/4)*100</f>
        <v>-13.741512072805817</v>
      </c>
    </row>
    <row r="58" spans="1:15" s="137" customFormat="1" ht="12" customHeight="1">
      <c r="A58" s="142"/>
      <c r="O58" s="143"/>
    </row>
    <row r="59" s="137" customFormat="1" ht="47.25" customHeight="1">
      <c r="O59" s="143"/>
    </row>
    <row r="60" spans="15:16" s="137" customFormat="1" ht="12" customHeight="1">
      <c r="O60" s="143"/>
      <c r="P60" s="149"/>
    </row>
    <row r="61" spans="15:16" s="137" customFormat="1" ht="12" customHeight="1">
      <c r="O61" s="143"/>
      <c r="P61" s="149"/>
    </row>
    <row r="62" spans="15:16" s="137" customFormat="1" ht="12" customHeight="1">
      <c r="O62" s="143"/>
      <c r="P62" s="149"/>
    </row>
    <row r="63" spans="1:16" s="137" customFormat="1" ht="12" customHeight="1">
      <c r="A63" s="126"/>
      <c r="B63" s="148"/>
      <c r="O63" s="143"/>
      <c r="P63" s="149"/>
    </row>
    <row r="64" spans="1:16" s="137" customFormat="1" ht="12" customHeight="1">
      <c r="A64" s="142" t="s">
        <v>233</v>
      </c>
      <c r="B64" s="148"/>
      <c r="O64" s="143"/>
      <c r="P64" s="149"/>
    </row>
    <row r="65" spans="1:16" s="137" customFormat="1" ht="12" customHeight="1">
      <c r="A65" s="142"/>
      <c r="B65" s="148"/>
      <c r="O65" s="143"/>
      <c r="P65" s="149"/>
    </row>
    <row r="66" spans="1:16" s="137" customFormat="1" ht="12" customHeight="1">
      <c r="A66" s="142"/>
      <c r="B66" s="148"/>
      <c r="O66" s="143"/>
      <c r="P66" s="149"/>
    </row>
    <row r="67" spans="1:16" s="137" customFormat="1" ht="12" customHeight="1">
      <c r="A67" s="142"/>
      <c r="B67" s="148"/>
      <c r="O67" s="143"/>
      <c r="P67" s="149"/>
    </row>
    <row r="68" spans="1:17" s="137" customFormat="1" ht="12" customHeight="1">
      <c r="A68" s="578" t="s">
        <v>224</v>
      </c>
      <c r="B68" s="578"/>
      <c r="C68" s="578"/>
      <c r="D68" s="578"/>
      <c r="E68" s="578"/>
      <c r="F68" s="578"/>
      <c r="G68" s="578"/>
      <c r="H68" s="578"/>
      <c r="I68" s="578"/>
      <c r="J68" s="578"/>
      <c r="K68" s="578"/>
      <c r="L68" s="578"/>
      <c r="M68" s="578"/>
      <c r="N68" s="578"/>
      <c r="O68" s="578"/>
      <c r="P68" s="578"/>
      <c r="Q68" s="578"/>
    </row>
    <row r="69" spans="1:17" ht="12" customHeight="1">
      <c r="A69" s="92"/>
      <c r="B69" s="92"/>
      <c r="C69" s="92"/>
      <c r="D69" s="92"/>
      <c r="E69" s="92"/>
      <c r="F69" s="92"/>
      <c r="G69" s="92"/>
      <c r="H69" s="92"/>
      <c r="I69" s="92"/>
      <c r="J69" s="92"/>
      <c r="K69" s="92"/>
      <c r="L69" s="92"/>
      <c r="M69" s="92"/>
      <c r="N69" s="92"/>
      <c r="O69" s="93"/>
      <c r="P69" s="94"/>
      <c r="Q69" s="92"/>
    </row>
    <row r="70" spans="1:17" s="137" customFormat="1" ht="12" customHeight="1">
      <c r="A70" s="579" t="s">
        <v>217</v>
      </c>
      <c r="B70" s="579"/>
      <c r="C70" s="579"/>
      <c r="D70" s="579"/>
      <c r="E70" s="579"/>
      <c r="F70" s="579"/>
      <c r="G70" s="579"/>
      <c r="H70" s="579"/>
      <c r="I70" s="579"/>
      <c r="J70" s="579"/>
      <c r="K70" s="579"/>
      <c r="L70" s="579"/>
      <c r="M70" s="579"/>
      <c r="N70" s="579"/>
      <c r="O70" s="579"/>
      <c r="P70" s="579"/>
      <c r="Q70" s="579"/>
    </row>
    <row r="71" spans="1:17" s="137" customFormat="1" ht="12" customHeight="1">
      <c r="A71" s="579" t="s">
        <v>225</v>
      </c>
      <c r="B71" s="579"/>
      <c r="C71" s="579"/>
      <c r="D71" s="579"/>
      <c r="E71" s="579"/>
      <c r="F71" s="579"/>
      <c r="G71" s="579"/>
      <c r="H71" s="579"/>
      <c r="I71" s="579"/>
      <c r="J71" s="579"/>
      <c r="K71" s="579"/>
      <c r="L71" s="579"/>
      <c r="M71" s="579"/>
      <c r="N71" s="579"/>
      <c r="O71" s="579"/>
      <c r="P71" s="579"/>
      <c r="Q71" s="579"/>
    </row>
    <row r="72" spans="1:17" s="137" customFormat="1" ht="12" customHeight="1">
      <c r="A72" s="579" t="s">
        <v>84</v>
      </c>
      <c r="B72" s="579"/>
      <c r="C72" s="579"/>
      <c r="D72" s="579"/>
      <c r="E72" s="579"/>
      <c r="F72" s="579"/>
      <c r="G72" s="579"/>
      <c r="H72" s="579"/>
      <c r="I72" s="579"/>
      <c r="J72" s="579"/>
      <c r="K72" s="579"/>
      <c r="L72" s="579"/>
      <c r="M72" s="579"/>
      <c r="N72" s="579"/>
      <c r="O72" s="579"/>
      <c r="P72" s="579"/>
      <c r="Q72" s="579"/>
    </row>
    <row r="73" spans="1:17" s="137" customFormat="1" ht="12" customHeight="1">
      <c r="A73" s="96"/>
      <c r="B73" s="97"/>
      <c r="C73" s="98"/>
      <c r="D73" s="98"/>
      <c r="E73" s="98"/>
      <c r="F73" s="98"/>
      <c r="G73" s="98"/>
      <c r="H73" s="98"/>
      <c r="I73" s="98"/>
      <c r="J73" s="98"/>
      <c r="K73" s="98"/>
      <c r="L73" s="98"/>
      <c r="M73" s="98"/>
      <c r="N73" s="98"/>
      <c r="O73" s="99"/>
      <c r="P73" s="100"/>
      <c r="Q73" s="150"/>
    </row>
    <row r="74" spans="1:16" s="137" customFormat="1" ht="12" customHeight="1">
      <c r="A74" s="97"/>
      <c r="B74" s="97"/>
      <c r="C74" s="98"/>
      <c r="D74" s="98"/>
      <c r="E74" s="98"/>
      <c r="F74" s="98"/>
      <c r="G74" s="98"/>
      <c r="H74" s="98"/>
      <c r="I74" s="98"/>
      <c r="J74" s="98"/>
      <c r="K74" s="98"/>
      <c r="L74" s="98"/>
      <c r="M74" s="98"/>
      <c r="N74" s="98"/>
      <c r="O74" s="101"/>
      <c r="P74" s="100"/>
    </row>
    <row r="75" spans="1:17" ht="12" customHeight="1">
      <c r="A75" s="102"/>
      <c r="B75" s="103"/>
      <c r="C75" s="104"/>
      <c r="D75" s="104"/>
      <c r="E75" s="104"/>
      <c r="F75" s="104"/>
      <c r="G75" s="104"/>
      <c r="H75" s="104"/>
      <c r="I75" s="104"/>
      <c r="J75" s="104"/>
      <c r="K75" s="104"/>
      <c r="L75" s="104"/>
      <c r="M75" s="104"/>
      <c r="N75" s="155"/>
      <c r="O75" s="574" t="s">
        <v>85</v>
      </c>
      <c r="P75" s="575"/>
      <c r="Q75" s="575"/>
    </row>
    <row r="76" spans="1:17" ht="12" customHeight="1">
      <c r="A76" s="106"/>
      <c r="B76" s="107"/>
      <c r="C76" s="108"/>
      <c r="D76" s="108"/>
      <c r="E76" s="108"/>
      <c r="F76" s="108"/>
      <c r="G76" s="108"/>
      <c r="H76" s="108"/>
      <c r="I76" s="108"/>
      <c r="J76" s="108"/>
      <c r="K76" s="108"/>
      <c r="L76" s="108"/>
      <c r="M76" s="108"/>
      <c r="N76" s="156"/>
      <c r="O76" s="110" t="s">
        <v>90</v>
      </c>
      <c r="P76" s="111"/>
      <c r="Q76" s="112" t="s">
        <v>199</v>
      </c>
    </row>
    <row r="77" spans="1:17" ht="12" customHeight="1">
      <c r="A77" s="113" t="s">
        <v>86</v>
      </c>
      <c r="B77" s="107" t="s">
        <v>87</v>
      </c>
      <c r="C77" s="108" t="s">
        <v>88</v>
      </c>
      <c r="D77" s="108" t="s">
        <v>89</v>
      </c>
      <c r="E77" s="108" t="s">
        <v>90</v>
      </c>
      <c r="F77" s="108" t="s">
        <v>91</v>
      </c>
      <c r="G77" s="108" t="s">
        <v>92</v>
      </c>
      <c r="H77" s="108" t="s">
        <v>93</v>
      </c>
      <c r="I77" s="108" t="s">
        <v>94</v>
      </c>
      <c r="J77" s="108" t="s">
        <v>95</v>
      </c>
      <c r="K77" s="108" t="s">
        <v>96</v>
      </c>
      <c r="L77" s="108" t="s">
        <v>97</v>
      </c>
      <c r="M77" s="108" t="s">
        <v>98</v>
      </c>
      <c r="N77" s="156" t="s">
        <v>99</v>
      </c>
      <c r="O77" s="576" t="s">
        <v>100</v>
      </c>
      <c r="P77" s="577"/>
      <c r="Q77" s="577"/>
    </row>
    <row r="78" spans="1:17" ht="12" customHeight="1">
      <c r="A78" s="106"/>
      <c r="B78" s="107"/>
      <c r="C78" s="108"/>
      <c r="D78" s="108"/>
      <c r="E78" s="108"/>
      <c r="F78" s="108"/>
      <c r="G78" s="108"/>
      <c r="H78" s="108"/>
      <c r="I78" s="108"/>
      <c r="J78" s="108"/>
      <c r="K78" s="108"/>
      <c r="L78" s="108"/>
      <c r="M78" s="108"/>
      <c r="N78" s="108"/>
      <c r="O78" s="115" t="s">
        <v>101</v>
      </c>
      <c r="P78" s="116" t="s">
        <v>102</v>
      </c>
      <c r="Q78" s="117" t="s">
        <v>102</v>
      </c>
    </row>
    <row r="79" spans="1:17" ht="12" customHeight="1">
      <c r="A79" s="118"/>
      <c r="B79" s="119"/>
      <c r="C79" s="120"/>
      <c r="D79" s="120"/>
      <c r="E79" s="120"/>
      <c r="F79" s="120"/>
      <c r="G79" s="120"/>
      <c r="H79" s="120"/>
      <c r="I79" s="120"/>
      <c r="J79" s="120"/>
      <c r="K79" s="120"/>
      <c r="L79" s="120"/>
      <c r="M79" s="120"/>
      <c r="N79" s="120"/>
      <c r="O79" s="122" t="s">
        <v>103</v>
      </c>
      <c r="P79" s="123" t="s">
        <v>104</v>
      </c>
      <c r="Q79" s="124" t="s">
        <v>143</v>
      </c>
    </row>
    <row r="80" spans="1:17" ht="12" customHeight="1">
      <c r="A80" s="125"/>
      <c r="B80" s="126"/>
      <c r="C80" s="126"/>
      <c r="D80" s="126"/>
      <c r="E80" s="126"/>
      <c r="F80" s="126"/>
      <c r="G80" s="126"/>
      <c r="H80" s="126"/>
      <c r="I80" s="126"/>
      <c r="J80" s="126"/>
      <c r="K80" s="126"/>
      <c r="L80" s="126"/>
      <c r="M80" s="126"/>
      <c r="N80" s="126"/>
      <c r="O80" s="127"/>
      <c r="P80" s="128"/>
      <c r="Q80" s="116"/>
    </row>
    <row r="81" spans="1:16" ht="12" customHeight="1">
      <c r="A81" s="125"/>
      <c r="B81" s="126"/>
      <c r="C81" s="126"/>
      <c r="D81" s="126"/>
      <c r="E81" s="126"/>
      <c r="F81" s="126"/>
      <c r="G81" s="126"/>
      <c r="H81" s="126"/>
      <c r="I81" s="126"/>
      <c r="J81" s="126"/>
      <c r="K81" s="126"/>
      <c r="L81" s="126"/>
      <c r="M81" s="126"/>
      <c r="N81" s="126"/>
      <c r="O81" s="127"/>
      <c r="P81" s="128"/>
    </row>
    <row r="82" spans="1:16" ht="12" customHeight="1">
      <c r="A82" s="125"/>
      <c r="B82" s="126"/>
      <c r="C82" s="126"/>
      <c r="D82" s="126"/>
      <c r="E82" s="126"/>
      <c r="F82" s="126"/>
      <c r="G82" s="126"/>
      <c r="H82" s="126"/>
      <c r="I82" s="126"/>
      <c r="J82" s="126"/>
      <c r="K82" s="126"/>
      <c r="L82" s="126"/>
      <c r="M82" s="126"/>
      <c r="N82" s="126"/>
      <c r="O82" s="127"/>
      <c r="P82" s="128"/>
    </row>
    <row r="83" spans="1:16" ht="1.5" customHeight="1">
      <c r="A83" s="125"/>
      <c r="B83" s="126"/>
      <c r="C83" s="126"/>
      <c r="D83" s="126"/>
      <c r="E83" s="126"/>
      <c r="F83" s="126"/>
      <c r="G83" s="126"/>
      <c r="H83" s="126"/>
      <c r="I83" s="126"/>
      <c r="J83" s="126"/>
      <c r="K83" s="126"/>
      <c r="L83" s="126"/>
      <c r="M83" s="126"/>
      <c r="N83" s="126"/>
      <c r="O83" s="127"/>
      <c r="P83" s="128"/>
    </row>
    <row r="84" spans="1:17" ht="12" customHeight="1">
      <c r="A84" s="573" t="s">
        <v>226</v>
      </c>
      <c r="B84" s="573"/>
      <c r="C84" s="573"/>
      <c r="D84" s="573"/>
      <c r="E84" s="573"/>
      <c r="F84" s="573"/>
      <c r="G84" s="573"/>
      <c r="H84" s="573"/>
      <c r="I84" s="573"/>
      <c r="J84" s="573"/>
      <c r="K84" s="573"/>
      <c r="L84" s="573"/>
      <c r="M84" s="573"/>
      <c r="N84" s="573"/>
      <c r="O84" s="573"/>
      <c r="P84" s="573"/>
      <c r="Q84" s="129"/>
    </row>
    <row r="85" s="137" customFormat="1" ht="1.5" customHeight="1">
      <c r="O85" s="143"/>
    </row>
    <row r="86" spans="2:15" s="137" customFormat="1" ht="12" customHeight="1">
      <c r="B86" s="136"/>
      <c r="C86" s="136"/>
      <c r="D86" s="136"/>
      <c r="E86" s="136"/>
      <c r="F86" s="136"/>
      <c r="G86" s="136"/>
      <c r="H86" s="136"/>
      <c r="I86" s="136"/>
      <c r="J86" s="136"/>
      <c r="K86" s="136"/>
      <c r="L86" s="136"/>
      <c r="M86" s="136"/>
      <c r="N86" s="136"/>
      <c r="O86" s="143"/>
    </row>
    <row r="87" spans="1:17" s="137" customFormat="1" ht="12" customHeight="1">
      <c r="A87" s="138">
        <v>1999</v>
      </c>
      <c r="B87" s="153">
        <v>78.30046870131959</v>
      </c>
      <c r="C87" s="153">
        <v>55.10426578685787</v>
      </c>
      <c r="D87" s="153">
        <v>104.77219883343926</v>
      </c>
      <c r="E87" s="153">
        <v>107.48057348864653</v>
      </c>
      <c r="F87" s="153">
        <v>135.7378194147567</v>
      </c>
      <c r="G87" s="153">
        <v>119.6360494881033</v>
      </c>
      <c r="H87" s="153">
        <v>115.1295599092041</v>
      </c>
      <c r="I87" s="153">
        <v>126.27113464064519</v>
      </c>
      <c r="J87" s="153">
        <v>104.38989741523832</v>
      </c>
      <c r="K87" s="153">
        <v>82.5674926476546</v>
      </c>
      <c r="L87" s="153">
        <v>89.88317730878481</v>
      </c>
      <c r="M87" s="153">
        <v>80.72736236534965</v>
      </c>
      <c r="N87" s="153"/>
      <c r="O87" s="139"/>
      <c r="P87" s="140"/>
      <c r="Q87" s="141"/>
    </row>
    <row r="88" spans="1:17" s="137" customFormat="1" ht="12" customHeight="1">
      <c r="A88" s="138">
        <v>2001</v>
      </c>
      <c r="B88" s="153">
        <v>91.91095245540376</v>
      </c>
      <c r="C88" s="153">
        <v>76.55839251538656</v>
      </c>
      <c r="D88" s="153">
        <v>98.08529291264718</v>
      </c>
      <c r="E88" s="153">
        <v>90.35230316427598</v>
      </c>
      <c r="F88" s="153">
        <v>109.98588304036173</v>
      </c>
      <c r="G88" s="153">
        <v>134.94799092953957</v>
      </c>
      <c r="H88" s="153">
        <v>85.09380987867631</v>
      </c>
      <c r="I88" s="153">
        <v>83.0688284521216</v>
      </c>
      <c r="J88" s="153">
        <v>82.587103466929</v>
      </c>
      <c r="K88" s="153">
        <v>92.04398283140333</v>
      </c>
      <c r="L88" s="153">
        <v>93.9289221923855</v>
      </c>
      <c r="M88" s="153">
        <v>58.98759145495982</v>
      </c>
      <c r="N88" s="139">
        <f>(B88+C88+D88+E88+F88+G88+H88+I88+J88+K88+L88+M88)/12</f>
        <v>91.46258777450753</v>
      </c>
      <c r="O88" s="140">
        <f>100*(E88-D88)/D88</f>
        <v>-7.883944186472527</v>
      </c>
      <c r="P88" s="140">
        <f>100*(E88-E87)/E87</f>
        <v>-15.936154570462776</v>
      </c>
      <c r="Q88" s="141">
        <f>(((B88+C88+D88+E88)/4)-((B87+C87+D87+E87)/4))/((B87+C87+D87+E87)/4)*100</f>
        <v>3.254503089274764</v>
      </c>
    </row>
    <row r="89" spans="1:17" s="137" customFormat="1" ht="12" customHeight="1">
      <c r="A89" s="138">
        <v>2002</v>
      </c>
      <c r="B89" s="153">
        <v>33.9026146617807</v>
      </c>
      <c r="C89" s="153">
        <v>98.23486649373295</v>
      </c>
      <c r="D89" s="153">
        <v>74.29925900227218</v>
      </c>
      <c r="E89" s="153">
        <v>88.07887237789171</v>
      </c>
      <c r="F89" s="153">
        <v>64.8909958447979</v>
      </c>
      <c r="G89" s="153">
        <v>85.40292678695944</v>
      </c>
      <c r="H89" s="153">
        <v>72.93526626503136</v>
      </c>
      <c r="I89" s="153">
        <v>87.08463670797522</v>
      </c>
      <c r="J89" s="153">
        <v>84.09097393326797</v>
      </c>
      <c r="K89" s="153">
        <v>60.28409668006085</v>
      </c>
      <c r="L89" s="153">
        <v>51.54961306748865</v>
      </c>
      <c r="M89" s="153">
        <v>76.20830104616144</v>
      </c>
      <c r="N89" s="139">
        <f>(B89+C89+D89+E89+F89+G89+H89+I89+J89+K89+L89+M89)/12</f>
        <v>73.08020190561835</v>
      </c>
      <c r="O89" s="140">
        <f>100*(E89-D89)/D89</f>
        <v>18.546097983558802</v>
      </c>
      <c r="P89" s="140">
        <f>100*(E89-E88)/E88</f>
        <v>-2.516184653589605</v>
      </c>
      <c r="Q89" s="141">
        <f>(((B89+C89+D89+E89)/4)-((B88+C88+D88+E88)/4))/((B88+C88+D88+E88)/4)*100</f>
        <v>-17.48111940016741</v>
      </c>
    </row>
    <row r="90" spans="1:17" ht="12" customHeight="1">
      <c r="A90" s="138">
        <v>2003</v>
      </c>
      <c r="B90" s="153">
        <v>74.66627712835705</v>
      </c>
      <c r="C90" s="153">
        <v>68.24893468885355</v>
      </c>
      <c r="D90" s="153">
        <v>56.4112311923761</v>
      </c>
      <c r="E90" s="153">
        <v>66.13995003075831</v>
      </c>
      <c r="F90" s="153">
        <v>79</v>
      </c>
      <c r="G90" s="153">
        <v>65</v>
      </c>
      <c r="H90" s="153">
        <v>72.5</v>
      </c>
      <c r="I90" s="153">
        <v>97.49808684963158</v>
      </c>
      <c r="J90" s="153">
        <v>73.2</v>
      </c>
      <c r="K90" s="153">
        <v>60.4</v>
      </c>
      <c r="L90" s="153">
        <v>58.8</v>
      </c>
      <c r="M90" s="153">
        <v>64.1</v>
      </c>
      <c r="N90" s="139">
        <f>(B90+C90+D90+E90+F90+G90+H90+I90+J90+K90+L90+M90)/12</f>
        <v>69.66370665749805</v>
      </c>
      <c r="O90" s="140">
        <f>100*(E90-D90)/D90</f>
        <v>17.246067197514094</v>
      </c>
      <c r="P90" s="140">
        <f>100*(E90-E89)/E89</f>
        <v>-24.908268867256968</v>
      </c>
      <c r="Q90" s="141">
        <f>(((B90+C90+D90+E90)/4)-((B89+C89+D89+E89)/4))/((B89+C89+D89+E89)/4)*100</f>
        <v>-9.863388648645413</v>
      </c>
    </row>
    <row r="91" spans="1:17" ht="12" customHeight="1">
      <c r="A91" s="138">
        <v>2004</v>
      </c>
      <c r="B91" s="153">
        <v>43.910703946211584</v>
      </c>
      <c r="C91" s="153">
        <v>63.2</v>
      </c>
      <c r="D91" s="153">
        <v>79.0047564451393</v>
      </c>
      <c r="E91" s="153">
        <v>52.6</v>
      </c>
      <c r="F91" s="153"/>
      <c r="G91" s="153"/>
      <c r="H91" s="153"/>
      <c r="I91" s="153"/>
      <c r="J91" s="153"/>
      <c r="K91" s="153"/>
      <c r="L91" s="153"/>
      <c r="M91" s="153"/>
      <c r="N91" s="139">
        <f>(B91+C91+D91+E91)/4</f>
        <v>59.67886509783772</v>
      </c>
      <c r="O91" s="140">
        <f>100*(E91-D91)/D91</f>
        <v>-33.42173007453632</v>
      </c>
      <c r="P91" s="140">
        <f>100*(E91-E90)/E90</f>
        <v>-20.471666556236546</v>
      </c>
      <c r="Q91" s="141">
        <f>(((B91+C91+D91+E91)/4)-((B90+C90+D90+E90)/4))/((B90+C90+D90+E90)/4)*100</f>
        <v>-10.076956387066502</v>
      </c>
    </row>
    <row r="92" spans="1:16" ht="12" customHeight="1">
      <c r="A92" s="125"/>
      <c r="B92" s="126"/>
      <c r="C92" s="126"/>
      <c r="D92" s="126"/>
      <c r="E92" s="126"/>
      <c r="F92" s="126"/>
      <c r="G92" s="126"/>
      <c r="H92" s="126"/>
      <c r="I92" s="126"/>
      <c r="J92" s="126"/>
      <c r="K92" s="126"/>
      <c r="L92" s="126"/>
      <c r="M92" s="126"/>
      <c r="N92" s="126"/>
      <c r="O92" s="127"/>
      <c r="P92" s="128"/>
    </row>
    <row r="93" spans="1:16" ht="12" customHeight="1">
      <c r="A93" s="125"/>
      <c r="B93" s="126"/>
      <c r="C93" s="126"/>
      <c r="D93" s="126"/>
      <c r="E93" s="126"/>
      <c r="F93" s="126"/>
      <c r="G93" s="126"/>
      <c r="H93" s="126"/>
      <c r="I93" s="126"/>
      <c r="J93" s="126"/>
      <c r="K93" s="126"/>
      <c r="L93" s="126"/>
      <c r="M93" s="126"/>
      <c r="N93" s="126"/>
      <c r="O93" s="127"/>
      <c r="P93" s="128"/>
    </row>
    <row r="94" spans="1:16" ht="12" customHeight="1">
      <c r="A94" s="125"/>
      <c r="B94" s="126"/>
      <c r="C94" s="126"/>
      <c r="D94" s="126"/>
      <c r="E94" s="126"/>
      <c r="F94" s="126"/>
      <c r="G94" s="126"/>
      <c r="H94" s="126"/>
      <c r="I94" s="126"/>
      <c r="J94" s="126"/>
      <c r="K94" s="126"/>
      <c r="L94" s="126"/>
      <c r="M94" s="126"/>
      <c r="N94" s="126"/>
      <c r="O94" s="127"/>
      <c r="P94" s="128"/>
    </row>
    <row r="95" spans="1:17" s="137" customFormat="1" ht="12" customHeight="1">
      <c r="A95" s="573" t="s">
        <v>227</v>
      </c>
      <c r="B95" s="573"/>
      <c r="C95" s="573"/>
      <c r="D95" s="573"/>
      <c r="E95" s="573"/>
      <c r="F95" s="573"/>
      <c r="G95" s="573"/>
      <c r="H95" s="573"/>
      <c r="I95" s="573"/>
      <c r="J95" s="573"/>
      <c r="K95" s="573"/>
      <c r="L95" s="573"/>
      <c r="M95" s="573"/>
      <c r="N95" s="573"/>
      <c r="O95" s="573"/>
      <c r="P95" s="573"/>
      <c r="Q95" s="129"/>
    </row>
    <row r="96" spans="1:16" s="137" customFormat="1" ht="1.5" customHeight="1">
      <c r="A96" s="125"/>
      <c r="B96" s="126"/>
      <c r="C96" s="126"/>
      <c r="D96" s="126"/>
      <c r="E96" s="126"/>
      <c r="F96" s="126"/>
      <c r="G96" s="126"/>
      <c r="H96" s="126"/>
      <c r="I96" s="126"/>
      <c r="J96" s="126"/>
      <c r="K96" s="126"/>
      <c r="L96" s="126"/>
      <c r="M96" s="126"/>
      <c r="N96" s="126"/>
      <c r="O96" s="143" t="s">
        <v>50</v>
      </c>
      <c r="P96" s="161" t="s">
        <v>50</v>
      </c>
    </row>
    <row r="97" spans="1:16" s="137" customFormat="1" ht="12" customHeight="1">
      <c r="A97" s="125"/>
      <c r="B97" s="136"/>
      <c r="C97" s="136"/>
      <c r="D97" s="136"/>
      <c r="E97" s="136"/>
      <c r="F97" s="136"/>
      <c r="G97" s="136"/>
      <c r="H97" s="136"/>
      <c r="I97" s="136"/>
      <c r="J97" s="136"/>
      <c r="K97" s="136"/>
      <c r="L97" s="136"/>
      <c r="M97" s="136"/>
      <c r="N97" s="136"/>
      <c r="O97" s="143" t="s">
        <v>50</v>
      </c>
      <c r="P97" s="148" t="s">
        <v>50</v>
      </c>
    </row>
    <row r="98" spans="1:17" s="137" customFormat="1" ht="12" customHeight="1">
      <c r="A98" s="138">
        <v>1999</v>
      </c>
      <c r="B98" s="136">
        <v>63.29992528355655</v>
      </c>
      <c r="C98" s="136">
        <v>56.44139222678803</v>
      </c>
      <c r="D98" s="136">
        <v>105.3410108656285</v>
      </c>
      <c r="E98" s="136">
        <v>113.73591470835176</v>
      </c>
      <c r="F98" s="136">
        <v>90.49445421293309</v>
      </c>
      <c r="G98" s="136">
        <v>136.97125893619597</v>
      </c>
      <c r="H98" s="136">
        <v>121.77856904377846</v>
      </c>
      <c r="I98" s="136">
        <v>98.35189846520777</v>
      </c>
      <c r="J98" s="136">
        <v>82.65518061966598</v>
      </c>
      <c r="K98" s="136">
        <v>110.05914717753798</v>
      </c>
      <c r="L98" s="136">
        <v>94.45654859515618</v>
      </c>
      <c r="M98" s="136">
        <v>126.41469986519962</v>
      </c>
      <c r="N98" s="136"/>
      <c r="O98" s="139"/>
      <c r="P98" s="140"/>
      <c r="Q98" s="141"/>
    </row>
    <row r="99" spans="1:17" s="137" customFormat="1" ht="12" customHeight="1">
      <c r="A99" s="138">
        <v>2001</v>
      </c>
      <c r="B99" s="136">
        <v>81.36482630517612</v>
      </c>
      <c r="C99" s="136">
        <v>90.5764003221828</v>
      </c>
      <c r="D99" s="136">
        <v>74.08723984770099</v>
      </c>
      <c r="E99" s="136">
        <v>79.65856579562471</v>
      </c>
      <c r="F99" s="136">
        <v>106.23974591163883</v>
      </c>
      <c r="G99" s="136">
        <v>178.19561496274594</v>
      </c>
      <c r="H99" s="136">
        <v>102.84836461347291</v>
      </c>
      <c r="I99" s="136">
        <v>109.31527840176187</v>
      </c>
      <c r="J99" s="136">
        <v>131.26335613952273</v>
      </c>
      <c r="K99" s="136">
        <v>75.98482670797885</v>
      </c>
      <c r="L99" s="136">
        <v>117.99859692030093</v>
      </c>
      <c r="M99" s="136">
        <v>83.22898152812967</v>
      </c>
      <c r="N99" s="139">
        <f>(B99+C99+D99+E99+F99+G99+H99+I99+J99+K99+L99+M99)/12</f>
        <v>102.56348312135303</v>
      </c>
      <c r="O99" s="140">
        <f>100*(E99-D99)/D99</f>
        <v>7.51995344863237</v>
      </c>
      <c r="P99" s="140">
        <f>100*(E99-E98)/E98</f>
        <v>-29.961819008630798</v>
      </c>
      <c r="Q99" s="141">
        <f>(((B99+C99+D99+E99)/4)-((B98+C98+D98+E98)/4))/((B98+C98+D98+E98)/4)*100</f>
        <v>-3.875591436312383</v>
      </c>
    </row>
    <row r="100" spans="1:17" s="137" customFormat="1" ht="12" customHeight="1">
      <c r="A100" s="138">
        <v>2002</v>
      </c>
      <c r="B100" s="136">
        <v>50.93128833584721</v>
      </c>
      <c r="C100" s="136">
        <v>77.9259993973794</v>
      </c>
      <c r="D100" s="136">
        <v>112.12365469948318</v>
      </c>
      <c r="E100" s="136">
        <v>105.25324539499732</v>
      </c>
      <c r="F100" s="136">
        <v>132.92490257641833</v>
      </c>
      <c r="G100" s="136">
        <v>109.06552091226604</v>
      </c>
      <c r="H100" s="136">
        <v>119.11876460500119</v>
      </c>
      <c r="I100" s="136">
        <v>107.63443306232561</v>
      </c>
      <c r="J100" s="136">
        <v>109.0536446645487</v>
      </c>
      <c r="K100" s="136">
        <v>108.12135921873687</v>
      </c>
      <c r="L100" s="136">
        <v>76.88682772211143</v>
      </c>
      <c r="M100" s="136">
        <v>84.5588837475183</v>
      </c>
      <c r="N100" s="139">
        <f>(B100+C100+D100+E100+F100+G100+H100+I100+J100+K100+L100+M100)/12</f>
        <v>99.46654369471946</v>
      </c>
      <c r="O100" s="140">
        <f>100*(E100-D100)/D100</f>
        <v>-6.127528863467853</v>
      </c>
      <c r="P100" s="140">
        <f>100*(E100-E99)/E99</f>
        <v>32.130480060411045</v>
      </c>
      <c r="Q100" s="141">
        <f>(((B100+C100+D100+E100)/4)-((B99+C99+D99+E99)/4))/((B99+C99+D99+E99)/4)*100</f>
        <v>6.3088651131634</v>
      </c>
    </row>
    <row r="101" spans="1:17" s="137" customFormat="1" ht="12" customHeight="1">
      <c r="A101" s="138">
        <v>2003</v>
      </c>
      <c r="B101" s="136">
        <v>69.12569983882447</v>
      </c>
      <c r="C101" s="136">
        <v>33.30103638802348</v>
      </c>
      <c r="D101" s="136">
        <v>95.08821572620096</v>
      </c>
      <c r="E101" s="136">
        <v>146.61113331443744</v>
      </c>
      <c r="F101" s="136">
        <v>112.9</v>
      </c>
      <c r="G101" s="136">
        <v>111.5</v>
      </c>
      <c r="H101" s="136">
        <v>72.6</v>
      </c>
      <c r="I101" s="136">
        <v>97.6201855512875</v>
      </c>
      <c r="J101" s="136">
        <v>92.9</v>
      </c>
      <c r="K101" s="136">
        <v>80.9</v>
      </c>
      <c r="L101" s="136">
        <v>90.3</v>
      </c>
      <c r="M101" s="136">
        <v>79.9</v>
      </c>
      <c r="N101" s="139">
        <f>(B101+C101+D101+E101+F101+G101+H101+I101+J101+K101+L101+M101)/12</f>
        <v>90.22885590156449</v>
      </c>
      <c r="O101" s="140">
        <f>100*(E101-D101)/D101</f>
        <v>54.184335245697184</v>
      </c>
      <c r="P101" s="140">
        <f>100*(E101-E100)/E100</f>
        <v>39.29369376139527</v>
      </c>
      <c r="Q101" s="141">
        <f>(((B101+C101+D101+E101)/4)-((B100+C100+D100+E100)/4))/((B100+C100+D100+E100)/4)*100</f>
        <v>-0.6088660895814761</v>
      </c>
    </row>
    <row r="102" spans="1:17" s="137" customFormat="1" ht="12" customHeight="1">
      <c r="A102" s="138">
        <v>2004</v>
      </c>
      <c r="B102" s="136">
        <v>56.100624157245406</v>
      </c>
      <c r="C102" s="136">
        <v>59.5</v>
      </c>
      <c r="D102" s="136">
        <v>88.13864046858639</v>
      </c>
      <c r="E102" s="136">
        <v>72</v>
      </c>
      <c r="F102" s="136"/>
      <c r="G102" s="136"/>
      <c r="H102" s="136"/>
      <c r="I102" s="136"/>
      <c r="J102" s="136"/>
      <c r="K102" s="136"/>
      <c r="L102" s="136"/>
      <c r="M102" s="136"/>
      <c r="N102" s="139">
        <f>(B102+C102+D102+E102)/4</f>
        <v>68.93481615645794</v>
      </c>
      <c r="O102" s="140">
        <f>100*(E102-D102)/D102</f>
        <v>-18.310516684607116</v>
      </c>
      <c r="P102" s="140">
        <f>100*(E102-E101)/E101</f>
        <v>-50.89049625884732</v>
      </c>
      <c r="Q102" s="141">
        <f>(((B102+C102+D102+E102)/4)-((B101+C101+D101+E101)/4))/((B101+C101+D101+E101)/4)*100</f>
        <v>-19.87260587598237</v>
      </c>
    </row>
    <row r="103" spans="1:17" s="137" customFormat="1" ht="12" customHeight="1">
      <c r="A103" s="142"/>
      <c r="B103" s="136"/>
      <c r="C103" s="136"/>
      <c r="D103" s="136"/>
      <c r="E103" s="136"/>
      <c r="F103" s="136"/>
      <c r="G103" s="136"/>
      <c r="H103" s="136"/>
      <c r="I103" s="136"/>
      <c r="J103" s="136"/>
      <c r="K103" s="136"/>
      <c r="L103" s="136"/>
      <c r="M103" s="136"/>
      <c r="N103" s="136"/>
      <c r="O103" s="139"/>
      <c r="P103" s="140"/>
      <c r="Q103" s="141"/>
    </row>
    <row r="104" spans="1:17" s="137" customFormat="1" ht="12" customHeight="1">
      <c r="A104" s="142"/>
      <c r="B104" s="136"/>
      <c r="C104" s="136"/>
      <c r="D104" s="136"/>
      <c r="E104" s="136"/>
      <c r="F104" s="136"/>
      <c r="G104" s="136"/>
      <c r="H104" s="136"/>
      <c r="I104" s="136"/>
      <c r="J104" s="136"/>
      <c r="K104" s="136"/>
      <c r="L104" s="136"/>
      <c r="M104" s="136"/>
      <c r="N104" s="136"/>
      <c r="O104" s="139"/>
      <c r="P104" s="140"/>
      <c r="Q104" s="141"/>
    </row>
    <row r="105" spans="1:17" s="137" customFormat="1" ht="12" customHeight="1">
      <c r="A105" s="142"/>
      <c r="B105" s="136"/>
      <c r="C105" s="136"/>
      <c r="D105" s="136"/>
      <c r="E105" s="136"/>
      <c r="F105" s="136"/>
      <c r="G105" s="136"/>
      <c r="H105" s="136"/>
      <c r="I105" s="136"/>
      <c r="J105" s="136"/>
      <c r="K105" s="136"/>
      <c r="L105" s="136"/>
      <c r="M105" s="136"/>
      <c r="N105" s="136"/>
      <c r="O105" s="139"/>
      <c r="P105" s="140"/>
      <c r="Q105" s="141"/>
    </row>
    <row r="106" spans="1:17" s="137" customFormat="1" ht="12" customHeight="1">
      <c r="A106" s="142"/>
      <c r="B106" s="136"/>
      <c r="C106" s="136"/>
      <c r="D106" s="136"/>
      <c r="E106" s="136"/>
      <c r="F106" s="136"/>
      <c r="G106" s="136"/>
      <c r="H106" s="136"/>
      <c r="I106" s="136"/>
      <c r="J106" s="136"/>
      <c r="K106" s="136"/>
      <c r="L106" s="136"/>
      <c r="M106" s="136"/>
      <c r="N106" s="136"/>
      <c r="O106" s="139"/>
      <c r="P106" s="140"/>
      <c r="Q106" s="141"/>
    </row>
    <row r="107" spans="1:17" s="137" customFormat="1" ht="12" customHeight="1">
      <c r="A107" s="142"/>
      <c r="B107" s="136"/>
      <c r="C107" s="136"/>
      <c r="D107" s="136"/>
      <c r="E107" s="136"/>
      <c r="F107" s="136"/>
      <c r="G107" s="136"/>
      <c r="H107" s="136"/>
      <c r="I107" s="136"/>
      <c r="J107" s="136"/>
      <c r="K107" s="136"/>
      <c r="L107" s="136"/>
      <c r="M107" s="136"/>
      <c r="N107" s="136"/>
      <c r="O107" s="139"/>
      <c r="P107" s="140"/>
      <c r="Q107" s="141"/>
    </row>
    <row r="108" spans="1:17" s="137" customFormat="1" ht="12" customHeight="1">
      <c r="A108" s="142"/>
      <c r="B108" s="136"/>
      <c r="C108" s="136"/>
      <c r="D108" s="136"/>
      <c r="E108" s="136"/>
      <c r="F108" s="136"/>
      <c r="G108" s="136"/>
      <c r="H108" s="136"/>
      <c r="I108" s="136"/>
      <c r="J108" s="136"/>
      <c r="K108" s="136"/>
      <c r="L108" s="136"/>
      <c r="M108" s="136"/>
      <c r="N108" s="136"/>
      <c r="O108" s="139"/>
      <c r="P108" s="140"/>
      <c r="Q108" s="141"/>
    </row>
    <row r="109" spans="1:17" s="137" customFormat="1" ht="12" customHeight="1">
      <c r="A109" s="142"/>
      <c r="B109" s="136"/>
      <c r="C109" s="136"/>
      <c r="D109" s="136"/>
      <c r="E109" s="136"/>
      <c r="F109" s="136"/>
      <c r="G109" s="136"/>
      <c r="H109" s="136"/>
      <c r="I109" s="136"/>
      <c r="J109" s="136"/>
      <c r="K109" s="136"/>
      <c r="L109" s="136"/>
      <c r="M109" s="136"/>
      <c r="N109" s="136"/>
      <c r="O109" s="139"/>
      <c r="P109" s="140"/>
      <c r="Q109" s="141"/>
    </row>
    <row r="110" spans="1:17" s="137" customFormat="1" ht="12" customHeight="1">
      <c r="A110" s="142"/>
      <c r="B110" s="136"/>
      <c r="C110" s="136"/>
      <c r="D110" s="136"/>
      <c r="E110" s="136"/>
      <c r="F110" s="136"/>
      <c r="G110" s="136"/>
      <c r="H110" s="136"/>
      <c r="I110" s="136"/>
      <c r="J110" s="136"/>
      <c r="K110" s="136"/>
      <c r="L110" s="136"/>
      <c r="M110" s="136"/>
      <c r="N110" s="136"/>
      <c r="O110" s="139"/>
      <c r="P110" s="140"/>
      <c r="Q110" s="141"/>
    </row>
    <row r="111" spans="1:17" s="137" customFormat="1" ht="12" customHeight="1">
      <c r="A111" s="142"/>
      <c r="B111" s="136"/>
      <c r="C111" s="136"/>
      <c r="D111" s="136"/>
      <c r="E111" s="136"/>
      <c r="F111" s="136"/>
      <c r="G111" s="136"/>
      <c r="H111" s="136"/>
      <c r="I111" s="136"/>
      <c r="J111" s="136"/>
      <c r="K111" s="136"/>
      <c r="L111" s="136"/>
      <c r="M111" s="136"/>
      <c r="N111" s="136"/>
      <c r="O111" s="139"/>
      <c r="P111" s="140"/>
      <c r="Q111" s="141"/>
    </row>
    <row r="112" spans="1:17" s="137" customFormat="1" ht="12" customHeight="1">
      <c r="A112" s="142"/>
      <c r="B112" s="136"/>
      <c r="C112" s="136"/>
      <c r="D112" s="136"/>
      <c r="E112" s="136"/>
      <c r="F112" s="136"/>
      <c r="G112" s="136"/>
      <c r="H112" s="136"/>
      <c r="I112" s="136"/>
      <c r="J112" s="136"/>
      <c r="K112" s="136"/>
      <c r="L112" s="136"/>
      <c r="M112" s="136"/>
      <c r="N112" s="136"/>
      <c r="O112" s="139"/>
      <c r="P112" s="140"/>
      <c r="Q112" s="141"/>
    </row>
    <row r="113" spans="1:17" s="137" customFormat="1" ht="12" customHeight="1">
      <c r="A113" s="142"/>
      <c r="B113" s="136"/>
      <c r="C113" s="136"/>
      <c r="D113" s="136"/>
      <c r="E113" s="136"/>
      <c r="F113" s="136"/>
      <c r="G113" s="136"/>
      <c r="H113" s="136"/>
      <c r="I113" s="136"/>
      <c r="J113" s="136"/>
      <c r="K113" s="136"/>
      <c r="L113" s="136"/>
      <c r="M113" s="136"/>
      <c r="N113" s="136"/>
      <c r="O113" s="139"/>
      <c r="P113" s="140"/>
      <c r="Q113" s="141"/>
    </row>
    <row r="114" spans="1:17" s="137" customFormat="1" ht="12" customHeight="1">
      <c r="A114" s="142"/>
      <c r="B114" s="136"/>
      <c r="C114" s="136"/>
      <c r="D114" s="136"/>
      <c r="E114" s="136"/>
      <c r="F114" s="136"/>
      <c r="G114" s="136"/>
      <c r="H114" s="136"/>
      <c r="I114" s="136"/>
      <c r="J114" s="136"/>
      <c r="K114" s="136"/>
      <c r="L114" s="136"/>
      <c r="M114" s="136"/>
      <c r="N114" s="136"/>
      <c r="O114" s="139"/>
      <c r="P114" s="140"/>
      <c r="Q114" s="141"/>
    </row>
    <row r="115" spans="1:17" s="137" customFormat="1" ht="12" customHeight="1">
      <c r="A115" s="142"/>
      <c r="B115" s="136"/>
      <c r="C115" s="136"/>
      <c r="D115" s="136"/>
      <c r="E115" s="136"/>
      <c r="F115" s="136"/>
      <c r="G115" s="136"/>
      <c r="H115" s="136"/>
      <c r="I115" s="136"/>
      <c r="J115" s="136"/>
      <c r="K115" s="136"/>
      <c r="L115" s="136"/>
      <c r="M115" s="136"/>
      <c r="N115" s="136"/>
      <c r="O115" s="139"/>
      <c r="P115" s="140"/>
      <c r="Q115" s="141"/>
    </row>
    <row r="116" spans="1:17" s="137" customFormat="1" ht="12" customHeight="1">
      <c r="A116" s="142"/>
      <c r="B116" s="136"/>
      <c r="C116" s="136"/>
      <c r="D116" s="136"/>
      <c r="E116" s="136"/>
      <c r="F116" s="136"/>
      <c r="G116" s="136"/>
      <c r="H116" s="136"/>
      <c r="I116" s="136"/>
      <c r="J116" s="136"/>
      <c r="K116" s="136"/>
      <c r="L116" s="136"/>
      <c r="M116" s="136"/>
      <c r="N116" s="136"/>
      <c r="O116" s="139"/>
      <c r="P116" s="140"/>
      <c r="Q116" s="141"/>
    </row>
    <row r="117" spans="1:17" s="137" customFormat="1" ht="12" customHeight="1">
      <c r="A117" s="142"/>
      <c r="B117" s="136"/>
      <c r="C117" s="136"/>
      <c r="D117" s="136"/>
      <c r="E117" s="136"/>
      <c r="F117" s="136"/>
      <c r="G117" s="136"/>
      <c r="H117" s="136"/>
      <c r="I117" s="136"/>
      <c r="J117" s="136"/>
      <c r="K117" s="136"/>
      <c r="L117" s="136"/>
      <c r="M117" s="136"/>
      <c r="N117" s="136"/>
      <c r="O117" s="139"/>
      <c r="P117" s="140"/>
      <c r="Q117" s="141"/>
    </row>
    <row r="118" spans="1:17" s="137" customFormat="1" ht="12" customHeight="1">
      <c r="A118" s="142"/>
      <c r="B118" s="136"/>
      <c r="C118" s="136"/>
      <c r="D118" s="136"/>
      <c r="E118" s="136"/>
      <c r="F118" s="136"/>
      <c r="G118" s="136"/>
      <c r="H118" s="136"/>
      <c r="I118" s="136"/>
      <c r="J118" s="136"/>
      <c r="K118" s="136"/>
      <c r="L118" s="136"/>
      <c r="M118" s="136"/>
      <c r="N118" s="136"/>
      <c r="O118" s="139"/>
      <c r="P118" s="140"/>
      <c r="Q118" s="141"/>
    </row>
    <row r="119" spans="1:17" s="137" customFormat="1" ht="12" customHeight="1">
      <c r="A119" s="142"/>
      <c r="B119" s="136"/>
      <c r="C119" s="136"/>
      <c r="D119" s="136"/>
      <c r="E119" s="136"/>
      <c r="F119" s="136"/>
      <c r="G119" s="136"/>
      <c r="H119" s="136"/>
      <c r="I119" s="136"/>
      <c r="J119" s="136"/>
      <c r="K119" s="136"/>
      <c r="L119" s="136"/>
      <c r="M119" s="136"/>
      <c r="N119" s="136"/>
      <c r="O119" s="139"/>
      <c r="P119" s="140"/>
      <c r="Q119" s="141"/>
    </row>
    <row r="120" spans="1:17" s="137" customFormat="1" ht="12" customHeight="1">
      <c r="A120" s="142"/>
      <c r="B120" s="136"/>
      <c r="C120" s="136"/>
      <c r="D120" s="136"/>
      <c r="E120" s="136"/>
      <c r="F120" s="136"/>
      <c r="G120" s="136"/>
      <c r="H120" s="136"/>
      <c r="I120" s="136"/>
      <c r="J120" s="136"/>
      <c r="K120" s="136"/>
      <c r="L120" s="136"/>
      <c r="M120" s="136"/>
      <c r="N120" s="136"/>
      <c r="O120" s="139"/>
      <c r="P120" s="140"/>
      <c r="Q120" s="141"/>
    </row>
    <row r="121" spans="1:17" s="137" customFormat="1" ht="12" customHeight="1">
      <c r="A121" s="142"/>
      <c r="B121" s="136"/>
      <c r="C121" s="136"/>
      <c r="D121" s="136"/>
      <c r="E121" s="136"/>
      <c r="F121" s="136"/>
      <c r="G121" s="136"/>
      <c r="H121" s="136"/>
      <c r="I121" s="136"/>
      <c r="J121" s="136"/>
      <c r="K121" s="136"/>
      <c r="L121" s="136"/>
      <c r="M121" s="136"/>
      <c r="N121" s="136"/>
      <c r="O121" s="139"/>
      <c r="P121" s="140"/>
      <c r="Q121" s="141"/>
    </row>
    <row r="122" spans="1:17" s="137" customFormat="1" ht="12" customHeight="1">
      <c r="A122" s="142"/>
      <c r="B122" s="136"/>
      <c r="C122" s="136"/>
      <c r="D122" s="136"/>
      <c r="E122" s="136"/>
      <c r="F122" s="136"/>
      <c r="G122" s="136"/>
      <c r="H122" s="136"/>
      <c r="I122" s="136"/>
      <c r="J122" s="136"/>
      <c r="K122" s="136"/>
      <c r="L122" s="136"/>
      <c r="M122" s="136"/>
      <c r="N122" s="136"/>
      <c r="O122" s="139"/>
      <c r="P122" s="140"/>
      <c r="Q122" s="141"/>
    </row>
    <row r="123" spans="1:17" s="137" customFormat="1" ht="12" customHeight="1">
      <c r="A123" s="142"/>
      <c r="B123" s="136"/>
      <c r="C123" s="136"/>
      <c r="D123" s="136"/>
      <c r="E123" s="136"/>
      <c r="F123" s="136"/>
      <c r="G123" s="136"/>
      <c r="H123" s="136"/>
      <c r="I123" s="136"/>
      <c r="J123" s="136"/>
      <c r="K123" s="136"/>
      <c r="L123" s="136"/>
      <c r="M123" s="136"/>
      <c r="N123" s="136"/>
      <c r="O123" s="139"/>
      <c r="P123" s="140"/>
      <c r="Q123" s="141"/>
    </row>
    <row r="124" spans="1:17" s="137" customFormat="1" ht="12" customHeight="1">
      <c r="A124" s="142"/>
      <c r="B124" s="136"/>
      <c r="C124" s="136"/>
      <c r="D124" s="136"/>
      <c r="E124" s="136"/>
      <c r="F124" s="136"/>
      <c r="G124" s="136"/>
      <c r="H124" s="136"/>
      <c r="I124" s="136"/>
      <c r="J124" s="136"/>
      <c r="K124" s="136"/>
      <c r="L124" s="136"/>
      <c r="M124" s="136"/>
      <c r="N124" s="136"/>
      <c r="O124" s="139"/>
      <c r="P124" s="140"/>
      <c r="Q124" s="141"/>
    </row>
    <row r="125" spans="1:17" s="137" customFormat="1" ht="12" customHeight="1">
      <c r="A125" s="142"/>
      <c r="B125" s="136"/>
      <c r="C125" s="136"/>
      <c r="D125" s="136"/>
      <c r="E125" s="136"/>
      <c r="F125" s="136"/>
      <c r="G125" s="136"/>
      <c r="H125" s="136"/>
      <c r="I125" s="136"/>
      <c r="J125" s="136"/>
      <c r="K125" s="136"/>
      <c r="L125" s="136"/>
      <c r="M125" s="136"/>
      <c r="N125" s="136"/>
      <c r="O125" s="139"/>
      <c r="P125" s="140"/>
      <c r="Q125" s="141"/>
    </row>
    <row r="126" spans="1:17" s="137" customFormat="1" ht="12" customHeight="1">
      <c r="A126" s="142"/>
      <c r="B126" s="136"/>
      <c r="C126" s="136"/>
      <c r="D126" s="136"/>
      <c r="E126" s="136"/>
      <c r="F126" s="136"/>
      <c r="G126" s="136"/>
      <c r="H126" s="136"/>
      <c r="I126" s="136"/>
      <c r="J126" s="136"/>
      <c r="K126" s="136"/>
      <c r="L126" s="136"/>
      <c r="M126" s="136"/>
      <c r="N126" s="136"/>
      <c r="O126" s="139"/>
      <c r="P126" s="140"/>
      <c r="Q126" s="141"/>
    </row>
    <row r="127" spans="1:17" s="137" customFormat="1" ht="12" customHeight="1">
      <c r="A127" s="142"/>
      <c r="B127" s="136"/>
      <c r="C127" s="136"/>
      <c r="D127" s="136"/>
      <c r="E127" s="136"/>
      <c r="F127" s="136"/>
      <c r="G127" s="136"/>
      <c r="H127" s="136"/>
      <c r="I127" s="136"/>
      <c r="J127" s="136"/>
      <c r="K127" s="136"/>
      <c r="L127" s="136"/>
      <c r="M127" s="136"/>
      <c r="N127" s="136"/>
      <c r="O127" s="139"/>
      <c r="P127" s="140"/>
      <c r="Q127" s="141"/>
    </row>
    <row r="128" spans="1:17" s="137" customFormat="1" ht="12" customHeight="1">
      <c r="A128" s="142"/>
      <c r="B128" s="136"/>
      <c r="C128" s="136"/>
      <c r="D128" s="136"/>
      <c r="E128" s="136"/>
      <c r="F128" s="136"/>
      <c r="G128" s="136"/>
      <c r="H128" s="136"/>
      <c r="I128" s="136"/>
      <c r="J128" s="136"/>
      <c r="K128" s="136"/>
      <c r="L128" s="136"/>
      <c r="M128" s="136"/>
      <c r="N128" s="136"/>
      <c r="O128" s="139"/>
      <c r="P128" s="140"/>
      <c r="Q128" s="141"/>
    </row>
    <row r="129" spans="1:17" s="137" customFormat="1" ht="12" customHeight="1">
      <c r="A129" s="142"/>
      <c r="B129" s="136"/>
      <c r="C129" s="136"/>
      <c r="D129" s="136"/>
      <c r="E129" s="136"/>
      <c r="F129" s="136"/>
      <c r="G129" s="136"/>
      <c r="H129" s="136"/>
      <c r="I129" s="136"/>
      <c r="J129" s="136"/>
      <c r="K129" s="136"/>
      <c r="L129" s="136"/>
      <c r="M129" s="136"/>
      <c r="N129" s="136"/>
      <c r="O129" s="139"/>
      <c r="P129" s="140"/>
      <c r="Q129" s="141"/>
    </row>
    <row r="130" spans="1:17" s="137" customFormat="1" ht="12" customHeight="1">
      <c r="A130" s="142"/>
      <c r="B130" s="136"/>
      <c r="C130" s="136"/>
      <c r="D130" s="136"/>
      <c r="E130" s="136"/>
      <c r="F130" s="136"/>
      <c r="G130" s="136"/>
      <c r="H130" s="136"/>
      <c r="I130" s="136"/>
      <c r="J130" s="136"/>
      <c r="K130" s="136"/>
      <c r="L130" s="136"/>
      <c r="M130" s="136"/>
      <c r="N130" s="136"/>
      <c r="O130" s="139"/>
      <c r="P130" s="140"/>
      <c r="Q130" s="141"/>
    </row>
    <row r="131" spans="1:17" s="137" customFormat="1" ht="12" customHeight="1">
      <c r="A131" s="142"/>
      <c r="B131" s="136"/>
      <c r="C131" s="136"/>
      <c r="D131" s="136"/>
      <c r="E131" s="136"/>
      <c r="F131" s="136"/>
      <c r="G131" s="136"/>
      <c r="H131" s="136"/>
      <c r="I131" s="136"/>
      <c r="J131" s="136"/>
      <c r="K131" s="136"/>
      <c r="L131" s="136"/>
      <c r="M131" s="136"/>
      <c r="N131" s="136"/>
      <c r="O131" s="139"/>
      <c r="P131" s="140"/>
      <c r="Q131" s="141"/>
    </row>
    <row r="132" spans="1:17" s="137" customFormat="1" ht="12" customHeight="1">
      <c r="A132" s="142"/>
      <c r="B132" s="136"/>
      <c r="C132" s="136"/>
      <c r="D132" s="136"/>
      <c r="E132" s="136"/>
      <c r="F132" s="136"/>
      <c r="G132" s="136"/>
      <c r="H132" s="136"/>
      <c r="I132" s="136"/>
      <c r="J132" s="136"/>
      <c r="K132" s="136"/>
      <c r="L132" s="136"/>
      <c r="M132" s="136"/>
      <c r="N132" s="136"/>
      <c r="O132" s="139"/>
      <c r="P132" s="140"/>
      <c r="Q132" s="141"/>
    </row>
    <row r="133" spans="1:17" s="137" customFormat="1" ht="12" customHeight="1">
      <c r="A133" s="142"/>
      <c r="B133" s="136"/>
      <c r="C133" s="136"/>
      <c r="D133" s="136"/>
      <c r="E133" s="136"/>
      <c r="F133" s="136"/>
      <c r="G133" s="136"/>
      <c r="H133" s="136"/>
      <c r="I133" s="136"/>
      <c r="J133" s="136"/>
      <c r="K133" s="136"/>
      <c r="L133" s="136"/>
      <c r="M133" s="136"/>
      <c r="N133" s="136"/>
      <c r="O133" s="139"/>
      <c r="P133" s="140"/>
      <c r="Q133" s="141"/>
    </row>
    <row r="134" spans="1:17" s="137" customFormat="1" ht="12" customHeight="1">
      <c r="A134" s="142"/>
      <c r="B134" s="136"/>
      <c r="C134" s="136"/>
      <c r="D134" s="136"/>
      <c r="E134" s="136"/>
      <c r="F134" s="136"/>
      <c r="G134" s="136"/>
      <c r="H134" s="136"/>
      <c r="I134" s="136"/>
      <c r="J134" s="136"/>
      <c r="K134" s="136"/>
      <c r="L134" s="136"/>
      <c r="M134" s="136"/>
      <c r="N134" s="136"/>
      <c r="O134" s="139"/>
      <c r="P134" s="140"/>
      <c r="Q134" s="141"/>
    </row>
    <row r="135" spans="1:17" s="137" customFormat="1" ht="12" customHeight="1">
      <c r="A135" s="142"/>
      <c r="B135" s="136"/>
      <c r="C135" s="136"/>
      <c r="D135" s="136"/>
      <c r="E135" s="136"/>
      <c r="F135" s="136"/>
      <c r="G135" s="136"/>
      <c r="H135" s="136"/>
      <c r="I135" s="136"/>
      <c r="J135" s="136"/>
      <c r="K135" s="136"/>
      <c r="L135" s="136"/>
      <c r="M135" s="136"/>
      <c r="N135" s="136"/>
      <c r="O135" s="139"/>
      <c r="P135" s="140"/>
      <c r="Q135" s="141"/>
    </row>
    <row r="136" spans="1:17" s="137" customFormat="1" ht="12" customHeight="1">
      <c r="A136" s="142"/>
      <c r="B136" s="136"/>
      <c r="C136" s="136"/>
      <c r="D136" s="136"/>
      <c r="E136" s="136"/>
      <c r="F136" s="136"/>
      <c r="G136" s="136"/>
      <c r="H136" s="136"/>
      <c r="I136" s="136"/>
      <c r="J136" s="136"/>
      <c r="K136" s="136"/>
      <c r="L136" s="136"/>
      <c r="M136" s="136"/>
      <c r="N136" s="136"/>
      <c r="O136" s="139"/>
      <c r="P136" s="140"/>
      <c r="Q136" s="141"/>
    </row>
    <row r="137" spans="1:17" s="137" customFormat="1" ht="12.75" customHeight="1">
      <c r="A137" s="578" t="s">
        <v>228</v>
      </c>
      <c r="B137" s="578"/>
      <c r="C137" s="578"/>
      <c r="D137" s="578"/>
      <c r="E137" s="578"/>
      <c r="F137" s="578"/>
      <c r="G137" s="578"/>
      <c r="H137" s="578"/>
      <c r="I137" s="578"/>
      <c r="J137" s="578"/>
      <c r="K137" s="578"/>
      <c r="L137" s="578"/>
      <c r="M137" s="578"/>
      <c r="N137" s="578"/>
      <c r="O137" s="578"/>
      <c r="P137" s="578"/>
      <c r="Q137" s="578"/>
    </row>
    <row r="138" spans="1:17" ht="12.75" customHeight="1">
      <c r="A138" s="92"/>
      <c r="B138" s="92"/>
      <c r="C138" s="92"/>
      <c r="D138" s="92"/>
      <c r="E138" s="92"/>
      <c r="F138" s="92"/>
      <c r="G138" s="92"/>
      <c r="H138" s="92"/>
      <c r="I138" s="92"/>
      <c r="J138" s="92"/>
      <c r="K138" s="92"/>
      <c r="L138" s="92"/>
      <c r="M138" s="92"/>
      <c r="N138" s="92"/>
      <c r="O138" s="93"/>
      <c r="P138" s="94"/>
      <c r="Q138" s="92"/>
    </row>
    <row r="139" spans="1:17" s="137" customFormat="1" ht="12.75" customHeight="1">
      <c r="A139" s="578" t="s">
        <v>217</v>
      </c>
      <c r="B139" s="578"/>
      <c r="C139" s="578"/>
      <c r="D139" s="578"/>
      <c r="E139" s="578"/>
      <c r="F139" s="578"/>
      <c r="G139" s="578"/>
      <c r="H139" s="578"/>
      <c r="I139" s="578"/>
      <c r="J139" s="578"/>
      <c r="K139" s="578"/>
      <c r="L139" s="578"/>
      <c r="M139" s="578"/>
      <c r="N139" s="578"/>
      <c r="O139" s="578"/>
      <c r="P139" s="578"/>
      <c r="Q139" s="578"/>
    </row>
    <row r="140" spans="1:17" s="137" customFormat="1" ht="12" customHeight="1">
      <c r="A140" s="578" t="s">
        <v>225</v>
      </c>
      <c r="B140" s="578"/>
      <c r="C140" s="578"/>
      <c r="D140" s="578"/>
      <c r="E140" s="578"/>
      <c r="F140" s="578"/>
      <c r="G140" s="578"/>
      <c r="H140" s="578"/>
      <c r="I140" s="578"/>
      <c r="J140" s="578"/>
      <c r="K140" s="578"/>
      <c r="L140" s="578"/>
      <c r="M140" s="578"/>
      <c r="N140" s="578"/>
      <c r="O140" s="578"/>
      <c r="P140" s="578"/>
      <c r="Q140" s="578"/>
    </row>
    <row r="141" spans="1:17" s="137" customFormat="1" ht="12.75" customHeight="1">
      <c r="A141" s="578" t="s">
        <v>84</v>
      </c>
      <c r="B141" s="578"/>
      <c r="C141" s="578"/>
      <c r="D141" s="578"/>
      <c r="E141" s="578"/>
      <c r="F141" s="578"/>
      <c r="G141" s="578"/>
      <c r="H141" s="578"/>
      <c r="I141" s="578"/>
      <c r="J141" s="578"/>
      <c r="K141" s="578"/>
      <c r="L141" s="578"/>
      <c r="M141" s="578"/>
      <c r="N141" s="578"/>
      <c r="O141" s="578"/>
      <c r="P141" s="578"/>
      <c r="Q141" s="578"/>
    </row>
    <row r="142" spans="1:17" s="137" customFormat="1" ht="12" customHeight="1">
      <c r="A142" s="96"/>
      <c r="B142" s="97"/>
      <c r="C142" s="98"/>
      <c r="D142" s="98"/>
      <c r="E142" s="98"/>
      <c r="F142" s="98"/>
      <c r="G142" s="98"/>
      <c r="H142" s="98"/>
      <c r="I142" s="98"/>
      <c r="J142" s="98"/>
      <c r="K142" s="98"/>
      <c r="L142" s="98"/>
      <c r="M142" s="98"/>
      <c r="N142" s="98"/>
      <c r="O142" s="99"/>
      <c r="P142" s="100"/>
      <c r="Q142" s="150"/>
    </row>
    <row r="143" spans="1:17" s="137" customFormat="1" ht="12" customHeight="1">
      <c r="A143" s="96"/>
      <c r="B143" s="97"/>
      <c r="C143" s="98"/>
      <c r="D143" s="98"/>
      <c r="E143" s="98"/>
      <c r="F143" s="98"/>
      <c r="G143" s="98"/>
      <c r="H143" s="98"/>
      <c r="I143" s="98"/>
      <c r="J143" s="98"/>
      <c r="K143" s="98"/>
      <c r="L143" s="98"/>
      <c r="M143" s="98"/>
      <c r="N143" s="98"/>
      <c r="O143" s="99"/>
      <c r="P143" s="100"/>
      <c r="Q143" s="150"/>
    </row>
    <row r="144" spans="1:17" ht="12" customHeight="1">
      <c r="A144" s="102"/>
      <c r="B144" s="103"/>
      <c r="C144" s="104"/>
      <c r="D144" s="104"/>
      <c r="E144" s="104"/>
      <c r="F144" s="104"/>
      <c r="G144" s="104"/>
      <c r="H144" s="104"/>
      <c r="I144" s="104"/>
      <c r="J144" s="104"/>
      <c r="K144" s="104"/>
      <c r="L144" s="104"/>
      <c r="M144" s="104"/>
      <c r="N144" s="155"/>
      <c r="O144" s="574" t="s">
        <v>85</v>
      </c>
      <c r="P144" s="575"/>
      <c r="Q144" s="575"/>
    </row>
    <row r="145" spans="1:17" ht="12" customHeight="1">
      <c r="A145" s="106"/>
      <c r="B145" s="107"/>
      <c r="C145" s="108"/>
      <c r="D145" s="108"/>
      <c r="E145" s="108"/>
      <c r="F145" s="108"/>
      <c r="G145" s="108"/>
      <c r="H145" s="108"/>
      <c r="I145" s="108"/>
      <c r="J145" s="108"/>
      <c r="K145" s="108"/>
      <c r="L145" s="108"/>
      <c r="M145" s="108"/>
      <c r="N145" s="156"/>
      <c r="O145" s="110" t="s">
        <v>90</v>
      </c>
      <c r="P145" s="111"/>
      <c r="Q145" s="112" t="s">
        <v>199</v>
      </c>
    </row>
    <row r="146" spans="1:17" ht="12" customHeight="1">
      <c r="A146" s="113" t="s">
        <v>86</v>
      </c>
      <c r="B146" s="107" t="s">
        <v>87</v>
      </c>
      <c r="C146" s="108" t="s">
        <v>88</v>
      </c>
      <c r="D146" s="108" t="s">
        <v>89</v>
      </c>
      <c r="E146" s="108" t="s">
        <v>90</v>
      </c>
      <c r="F146" s="108" t="s">
        <v>91</v>
      </c>
      <c r="G146" s="108" t="s">
        <v>92</v>
      </c>
      <c r="H146" s="108" t="s">
        <v>93</v>
      </c>
      <c r="I146" s="108" t="s">
        <v>94</v>
      </c>
      <c r="J146" s="108" t="s">
        <v>95</v>
      </c>
      <c r="K146" s="108" t="s">
        <v>96</v>
      </c>
      <c r="L146" s="108" t="s">
        <v>97</v>
      </c>
      <c r="M146" s="108" t="s">
        <v>98</v>
      </c>
      <c r="N146" s="156" t="s">
        <v>99</v>
      </c>
      <c r="O146" s="576" t="s">
        <v>100</v>
      </c>
      <c r="P146" s="577"/>
      <c r="Q146" s="577"/>
    </row>
    <row r="147" spans="1:17" ht="12" customHeight="1">
      <c r="A147" s="106"/>
      <c r="B147" s="107"/>
      <c r="C147" s="108"/>
      <c r="D147" s="108"/>
      <c r="E147" s="108"/>
      <c r="F147" s="108"/>
      <c r="G147" s="108"/>
      <c r="H147" s="108"/>
      <c r="I147" s="108"/>
      <c r="J147" s="108"/>
      <c r="K147" s="108"/>
      <c r="L147" s="108"/>
      <c r="M147" s="108"/>
      <c r="N147" s="108"/>
      <c r="O147" s="115" t="s">
        <v>101</v>
      </c>
      <c r="P147" s="116" t="s">
        <v>102</v>
      </c>
      <c r="Q147" s="117" t="s">
        <v>102</v>
      </c>
    </row>
    <row r="148" spans="1:17" ht="12" customHeight="1">
      <c r="A148" s="118"/>
      <c r="B148" s="119"/>
      <c r="C148" s="120"/>
      <c r="D148" s="120"/>
      <c r="E148" s="120"/>
      <c r="F148" s="120"/>
      <c r="G148" s="120"/>
      <c r="H148" s="120"/>
      <c r="I148" s="120"/>
      <c r="J148" s="120"/>
      <c r="K148" s="120"/>
      <c r="L148" s="120"/>
      <c r="M148" s="120"/>
      <c r="N148" s="120"/>
      <c r="O148" s="122" t="s">
        <v>103</v>
      </c>
      <c r="P148" s="123" t="s">
        <v>104</v>
      </c>
      <c r="Q148" s="124" t="s">
        <v>143</v>
      </c>
    </row>
    <row r="149" spans="1:17" ht="10.5" customHeight="1">
      <c r="A149" s="144"/>
      <c r="B149" s="162"/>
      <c r="C149" s="162"/>
      <c r="D149" s="162"/>
      <c r="E149" s="162"/>
      <c r="F149" s="162"/>
      <c r="G149" s="162"/>
      <c r="H149" s="162"/>
      <c r="I149" s="162"/>
      <c r="J149" s="162"/>
      <c r="K149" s="162"/>
      <c r="L149" s="162"/>
      <c r="M149" s="162"/>
      <c r="N149" s="162"/>
      <c r="O149" s="163"/>
      <c r="P149" s="162"/>
      <c r="Q149" s="92"/>
    </row>
    <row r="150" spans="1:17" ht="10.5" customHeight="1">
      <c r="A150" s="144"/>
      <c r="B150" s="162"/>
      <c r="C150" s="162"/>
      <c r="D150" s="162"/>
      <c r="E150" s="162"/>
      <c r="F150" s="162"/>
      <c r="G150" s="162"/>
      <c r="H150" s="162"/>
      <c r="I150" s="162"/>
      <c r="J150" s="162"/>
      <c r="K150" s="162"/>
      <c r="L150" s="162"/>
      <c r="M150" s="162"/>
      <c r="N150" s="162"/>
      <c r="O150" s="163"/>
      <c r="P150" s="162"/>
      <c r="Q150" s="92"/>
    </row>
    <row r="151" spans="1:17" ht="10.5" customHeight="1">
      <c r="A151" s="573" t="s">
        <v>219</v>
      </c>
      <c r="B151" s="573"/>
      <c r="C151" s="573"/>
      <c r="D151" s="573"/>
      <c r="E151" s="573"/>
      <c r="F151" s="573"/>
      <c r="G151" s="573"/>
      <c r="H151" s="573"/>
      <c r="I151" s="573"/>
      <c r="J151" s="573"/>
      <c r="K151" s="573"/>
      <c r="L151" s="573"/>
      <c r="M151" s="573"/>
      <c r="N151" s="573"/>
      <c r="O151" s="573"/>
      <c r="P151" s="573"/>
      <c r="Q151" s="129"/>
    </row>
    <row r="152" spans="1:17" ht="1.5" customHeight="1">
      <c r="A152" s="144"/>
      <c r="B152" s="162"/>
      <c r="C152" s="162"/>
      <c r="D152" s="162"/>
      <c r="E152" s="162"/>
      <c r="F152" s="162"/>
      <c r="G152" s="162"/>
      <c r="H152" s="162"/>
      <c r="I152" s="162"/>
      <c r="J152" s="162"/>
      <c r="K152" s="162"/>
      <c r="L152" s="162"/>
      <c r="M152" s="162"/>
      <c r="N152" s="162"/>
      <c r="O152" s="163"/>
      <c r="P152" s="162"/>
      <c r="Q152" s="92"/>
    </row>
    <row r="153" spans="1:17" ht="10.5" customHeight="1">
      <c r="A153" s="144"/>
      <c r="B153" s="162"/>
      <c r="C153" s="162"/>
      <c r="D153" s="162"/>
      <c r="E153" s="162"/>
      <c r="F153" s="162"/>
      <c r="G153" s="162"/>
      <c r="H153" s="162"/>
      <c r="I153" s="162"/>
      <c r="J153" s="162"/>
      <c r="K153" s="162"/>
      <c r="L153" s="162"/>
      <c r="M153" s="162"/>
      <c r="N153" s="162"/>
      <c r="O153" s="163"/>
      <c r="P153" s="162"/>
      <c r="Q153" s="92"/>
    </row>
    <row r="154" spans="1:17" ht="10.5" customHeight="1">
      <c r="A154" s="144"/>
      <c r="B154" s="136"/>
      <c r="C154" s="136"/>
      <c r="D154" s="136"/>
      <c r="E154" s="136"/>
      <c r="F154" s="136"/>
      <c r="G154" s="136"/>
      <c r="H154" s="136"/>
      <c r="I154" s="136"/>
      <c r="J154" s="136"/>
      <c r="K154" s="136"/>
      <c r="L154" s="136"/>
      <c r="M154" s="136"/>
      <c r="N154" s="136"/>
      <c r="O154" s="163"/>
      <c r="P154" s="162"/>
      <c r="Q154" s="92"/>
    </row>
    <row r="155" spans="1:17" s="137" customFormat="1" ht="10.5" customHeight="1">
      <c r="A155" s="138">
        <v>1999</v>
      </c>
      <c r="B155" s="136">
        <v>47.97818143349356</v>
      </c>
      <c r="C155" s="136">
        <v>118.22317051771623</v>
      </c>
      <c r="D155" s="136">
        <v>128.51278839784163</v>
      </c>
      <c r="E155" s="136">
        <v>92.04237790687712</v>
      </c>
      <c r="F155" s="136">
        <v>103.87761969113467</v>
      </c>
      <c r="G155" s="136">
        <v>130.07919339992594</v>
      </c>
      <c r="H155" s="136">
        <v>126.80038031920964</v>
      </c>
      <c r="I155" s="136">
        <v>115.93438441029001</v>
      </c>
      <c r="J155" s="136">
        <v>114.87389404809427</v>
      </c>
      <c r="K155" s="136">
        <v>83.99235957552295</v>
      </c>
      <c r="L155" s="136">
        <v>79.58006450898304</v>
      </c>
      <c r="M155" s="136">
        <v>58.105585790911064</v>
      </c>
      <c r="N155" s="136"/>
      <c r="O155" s="139"/>
      <c r="P155" s="140"/>
      <c r="Q155" s="141"/>
    </row>
    <row r="156" spans="1:17" ht="10.5" customHeight="1">
      <c r="A156" s="138">
        <v>2001</v>
      </c>
      <c r="B156" s="136">
        <v>35.985286863674105</v>
      </c>
      <c r="C156" s="136">
        <v>48.6934537376753</v>
      </c>
      <c r="D156" s="136">
        <v>86.66437649361045</v>
      </c>
      <c r="E156" s="136">
        <v>97.70171731417597</v>
      </c>
      <c r="F156" s="136">
        <v>109.65152283261173</v>
      </c>
      <c r="G156" s="136">
        <v>117.89112902419576</v>
      </c>
      <c r="H156" s="136">
        <v>123.8936639017308</v>
      </c>
      <c r="I156" s="136">
        <v>115.1040427249856</v>
      </c>
      <c r="J156" s="136">
        <v>101.70644111419934</v>
      </c>
      <c r="K156" s="136">
        <v>84.51905531336371</v>
      </c>
      <c r="L156" s="136">
        <v>64.62620057893932</v>
      </c>
      <c r="M156" s="136">
        <v>51.55202463432597</v>
      </c>
      <c r="N156" s="139">
        <f>(B156+C156+D156+E156+F156+G156+H156+I156+J156+K156+L156+M156)/12</f>
        <v>86.499076211124</v>
      </c>
      <c r="O156" s="140">
        <f>100*(E156-D156)/D156</f>
        <v>12.735729797097513</v>
      </c>
      <c r="P156" s="140">
        <f>100*(E156-E155)/E155</f>
        <v>6.148623640541555</v>
      </c>
      <c r="Q156" s="141">
        <f>(((B156+C156+D156+E156)/4)-((B155+C155+D155+E155)/4))/((B155+C155+D155+E155)/4)*100</f>
        <v>-30.43560438945191</v>
      </c>
    </row>
    <row r="157" spans="1:17" ht="10.5" customHeight="1">
      <c r="A157" s="138">
        <v>2002</v>
      </c>
      <c r="B157" s="136">
        <v>34.05482597623364</v>
      </c>
      <c r="C157" s="136">
        <v>56.76531403410041</v>
      </c>
      <c r="D157" s="136">
        <v>81.70461450592354</v>
      </c>
      <c r="E157" s="136">
        <v>90.4899822995478</v>
      </c>
      <c r="F157" s="136">
        <v>108.07459839115371</v>
      </c>
      <c r="G157" s="136">
        <v>103.25508898535216</v>
      </c>
      <c r="H157" s="136">
        <v>105.94592390148986</v>
      </c>
      <c r="I157" s="136">
        <v>100.48592836605495</v>
      </c>
      <c r="J157" s="136">
        <v>94.57878229739303</v>
      </c>
      <c r="K157" s="136">
        <v>72.75763798299549</v>
      </c>
      <c r="L157" s="136">
        <v>90.82212293952796</v>
      </c>
      <c r="M157" s="136">
        <v>55.739148176251284</v>
      </c>
      <c r="N157" s="139">
        <f>(B157+C157+D157+E157+F157+G157+H157+I157+J157+K157+L157+M157)/12</f>
        <v>82.88949732133533</v>
      </c>
      <c r="O157" s="140">
        <f>100*(E157-D157)/D157</f>
        <v>10.752596835258705</v>
      </c>
      <c r="P157" s="140">
        <f>100*(E157-E156)/E156</f>
        <v>-7.38137999298174</v>
      </c>
      <c r="Q157" s="141">
        <f>(((B157+C157+D157+E157)/4)-((B156+C156+D156+E156)/4))/((B156+C156+D156+E156)/4)*100</f>
        <v>-2.241298409082411</v>
      </c>
    </row>
    <row r="158" spans="1:17" ht="10.5" customHeight="1">
      <c r="A158" s="138">
        <v>2003</v>
      </c>
      <c r="B158" s="136">
        <v>39.888603664720854</v>
      </c>
      <c r="C158" s="136">
        <v>47.4733070469634</v>
      </c>
      <c r="D158" s="136">
        <v>77.37290440328259</v>
      </c>
      <c r="E158" s="136">
        <v>73.39316557686533</v>
      </c>
      <c r="F158" s="136">
        <v>96.3</v>
      </c>
      <c r="G158" s="136">
        <v>102.5</v>
      </c>
      <c r="H158" s="136">
        <v>85.6</v>
      </c>
      <c r="I158" s="136">
        <v>82.0486513652616</v>
      </c>
      <c r="J158" s="136">
        <v>89.5</v>
      </c>
      <c r="K158" s="136">
        <v>72.5</v>
      </c>
      <c r="L158" s="136">
        <v>63.6</v>
      </c>
      <c r="M158" s="136">
        <v>67.9</v>
      </c>
      <c r="N158" s="139">
        <f>(B158+C158+D158+E158+F158+G158+H158+I158+J158+K158+L158+M158)/12</f>
        <v>74.83971933809114</v>
      </c>
      <c r="O158" s="140">
        <f>100*(E158-D158)/D158</f>
        <v>-5.143582055126289</v>
      </c>
      <c r="P158" s="140">
        <f>100*(E158-E157)/E157</f>
        <v>-18.893601576898433</v>
      </c>
      <c r="Q158" s="141">
        <f>(((B158+C158+D158+E158)/4)-((B157+C157+D157+E157)/4))/((B157+C157+D157+E157)/4)*100</f>
        <v>-9.462114718462303</v>
      </c>
    </row>
    <row r="159" spans="1:17" ht="10.5" customHeight="1">
      <c r="A159" s="138">
        <v>2004</v>
      </c>
      <c r="B159" s="136">
        <v>29.211520937402003</v>
      </c>
      <c r="C159" s="136">
        <v>39.9</v>
      </c>
      <c r="D159" s="136">
        <v>116.64184204601011</v>
      </c>
      <c r="E159" s="136">
        <v>84.8</v>
      </c>
      <c r="F159" s="136"/>
      <c r="G159" s="136"/>
      <c r="H159" s="136"/>
      <c r="I159" s="136"/>
      <c r="J159" s="136"/>
      <c r="K159" s="136"/>
      <c r="L159" s="136"/>
      <c r="M159" s="136"/>
      <c r="N159" s="139">
        <f>(B159+C159+D159+E159)/4</f>
        <v>67.63834074585303</v>
      </c>
      <c r="O159" s="140">
        <f>100*(E159-D159)/D159</f>
        <v>-27.298816177345604</v>
      </c>
      <c r="P159" s="140">
        <f>100*(E159-E158)/E158</f>
        <v>15.54209350894967</v>
      </c>
      <c r="Q159" s="141">
        <f>(((B159+C159+D159+E159)/4)-((B158+C158+D158+E158)/4))/((B158+C158+D158+E158)/4)*100</f>
        <v>13.61678799667918</v>
      </c>
    </row>
    <row r="160" spans="1:17" ht="10.5" customHeight="1">
      <c r="A160" s="142"/>
      <c r="B160" s="162"/>
      <c r="C160" s="162"/>
      <c r="D160" s="162"/>
      <c r="E160" s="162"/>
      <c r="F160" s="162"/>
      <c r="G160" s="162"/>
      <c r="H160" s="162"/>
      <c r="I160" s="162"/>
      <c r="J160" s="162"/>
      <c r="K160" s="162"/>
      <c r="L160" s="162"/>
      <c r="M160" s="162"/>
      <c r="N160" s="162"/>
      <c r="O160" s="139"/>
      <c r="P160" s="141"/>
      <c r="Q160" s="141"/>
    </row>
    <row r="161" spans="1:17" ht="12" customHeight="1">
      <c r="A161" s="144"/>
      <c r="B161" s="162"/>
      <c r="C161" s="162"/>
      <c r="D161" s="162"/>
      <c r="E161" s="162"/>
      <c r="F161" s="162"/>
      <c r="G161" s="162"/>
      <c r="H161" s="162"/>
      <c r="I161" s="162"/>
      <c r="J161" s="162"/>
      <c r="K161" s="162"/>
      <c r="L161" s="162"/>
      <c r="M161" s="162"/>
      <c r="N161" s="162"/>
      <c r="O161" s="163"/>
      <c r="P161" s="162"/>
      <c r="Q161" s="92"/>
    </row>
    <row r="162" spans="1:17" ht="10.5" customHeight="1">
      <c r="A162" s="144"/>
      <c r="B162" s="162"/>
      <c r="C162" s="162"/>
      <c r="D162" s="162"/>
      <c r="E162" s="162"/>
      <c r="F162" s="162"/>
      <c r="G162" s="162"/>
      <c r="H162" s="162"/>
      <c r="I162" s="162"/>
      <c r="J162" s="162"/>
      <c r="K162" s="162"/>
      <c r="L162" s="162"/>
      <c r="M162" s="162"/>
      <c r="N162" s="162"/>
      <c r="O162" s="163"/>
      <c r="P162" s="162"/>
      <c r="Q162" s="92"/>
    </row>
    <row r="163" spans="1:17" ht="10.5" customHeight="1">
      <c r="A163" s="573" t="s">
        <v>220</v>
      </c>
      <c r="B163" s="573"/>
      <c r="C163" s="573"/>
      <c r="D163" s="573"/>
      <c r="E163" s="573"/>
      <c r="F163" s="573"/>
      <c r="G163" s="573"/>
      <c r="H163" s="573"/>
      <c r="I163" s="573"/>
      <c r="J163" s="573"/>
      <c r="K163" s="573"/>
      <c r="L163" s="573"/>
      <c r="M163" s="573"/>
      <c r="N163" s="573"/>
      <c r="O163" s="573"/>
      <c r="P163" s="573"/>
      <c r="Q163" s="129"/>
    </row>
    <row r="164" spans="1:17" ht="1.5" customHeight="1">
      <c r="A164" s="144"/>
      <c r="B164" s="162"/>
      <c r="C164" s="162"/>
      <c r="D164" s="162"/>
      <c r="E164" s="162"/>
      <c r="F164" s="162"/>
      <c r="G164" s="162"/>
      <c r="H164" s="162"/>
      <c r="I164" s="162"/>
      <c r="J164" s="162"/>
      <c r="K164" s="162"/>
      <c r="L164" s="162"/>
      <c r="M164" s="162"/>
      <c r="N164" s="162"/>
      <c r="O164" s="163"/>
      <c r="P164" s="162"/>
      <c r="Q164" s="92"/>
    </row>
    <row r="165" spans="1:17" ht="10.5" customHeight="1">
      <c r="A165" s="144"/>
      <c r="B165" s="136"/>
      <c r="C165" s="136"/>
      <c r="D165" s="136"/>
      <c r="E165" s="136"/>
      <c r="F165" s="136"/>
      <c r="G165" s="136"/>
      <c r="H165" s="136"/>
      <c r="I165" s="136"/>
      <c r="J165" s="136"/>
      <c r="K165" s="136"/>
      <c r="L165" s="136"/>
      <c r="M165" s="136"/>
      <c r="N165" s="136"/>
      <c r="O165" s="163"/>
      <c r="P165" s="162"/>
      <c r="Q165" s="92"/>
    </row>
    <row r="166" spans="1:17" s="137" customFormat="1" ht="10.5" customHeight="1">
      <c r="A166" s="138">
        <v>1999</v>
      </c>
      <c r="B166" s="136">
        <v>37.25912757529748</v>
      </c>
      <c r="C166" s="136">
        <v>50.14975452504565</v>
      </c>
      <c r="D166" s="136">
        <v>99.92339081994423</v>
      </c>
      <c r="E166" s="136">
        <v>90.0673688489637</v>
      </c>
      <c r="F166" s="136">
        <v>103.89228854831288</v>
      </c>
      <c r="G166" s="136">
        <v>142.65141635049014</v>
      </c>
      <c r="H166" s="136">
        <v>173.32082423792284</v>
      </c>
      <c r="I166" s="136">
        <v>149.6172836941185</v>
      </c>
      <c r="J166" s="136">
        <v>148.78077226815844</v>
      </c>
      <c r="K166" s="136">
        <v>91.82463724093313</v>
      </c>
      <c r="L166" s="136">
        <v>70.89240125942354</v>
      </c>
      <c r="M166" s="136">
        <v>41.620710155904625</v>
      </c>
      <c r="N166" s="136"/>
      <c r="O166" s="139"/>
      <c r="P166" s="140"/>
      <c r="Q166" s="141"/>
    </row>
    <row r="167" spans="1:17" ht="10.5" customHeight="1">
      <c r="A167" s="138">
        <v>2001</v>
      </c>
      <c r="B167" s="136">
        <v>25.689475401622104</v>
      </c>
      <c r="C167" s="136">
        <v>40.420115576947424</v>
      </c>
      <c r="D167" s="136">
        <v>62.39646070884888</v>
      </c>
      <c r="E167" s="136">
        <v>112.09485570234814</v>
      </c>
      <c r="F167" s="136">
        <v>160.06008188379428</v>
      </c>
      <c r="G167" s="136">
        <v>153.22960180169832</v>
      </c>
      <c r="H167" s="136">
        <v>164.53748369095902</v>
      </c>
      <c r="I167" s="136">
        <v>157.25567350293315</v>
      </c>
      <c r="J167" s="136">
        <v>117.75331347911175</v>
      </c>
      <c r="K167" s="136">
        <v>112.4469332038119</v>
      </c>
      <c r="L167" s="136">
        <v>50.676325932374866</v>
      </c>
      <c r="M167" s="136">
        <v>35.84940513985027</v>
      </c>
      <c r="N167" s="139">
        <f>(B167+C167+D167+E167+F167+G167+H167+I167+J167+K167+L167+M167)/12</f>
        <v>99.36747716869166</v>
      </c>
      <c r="O167" s="140">
        <f>100*(E167-D167)/D167</f>
        <v>79.64938143751347</v>
      </c>
      <c r="P167" s="140">
        <f>100*(E167-E166)/E166</f>
        <v>24.456678522854272</v>
      </c>
      <c r="Q167" s="141">
        <f>(((B167+C167+D167+E167)/4)-((B166+C166+D166+E166)/4))/((B166+C166+D166+E166)/4)*100</f>
        <v>-13.265602704020349</v>
      </c>
    </row>
    <row r="168" spans="1:17" ht="10.5" customHeight="1">
      <c r="A168" s="138">
        <v>2002</v>
      </c>
      <c r="B168" s="136">
        <v>30.758596931054665</v>
      </c>
      <c r="C168" s="136">
        <v>57.58593149724862</v>
      </c>
      <c r="D168" s="136">
        <v>82.34758778490048</v>
      </c>
      <c r="E168" s="136">
        <v>85.24601101049016</v>
      </c>
      <c r="F168" s="136">
        <v>149.8793776603147</v>
      </c>
      <c r="G168" s="136">
        <v>126.22412455319247</v>
      </c>
      <c r="H168" s="136">
        <v>124.07016942514007</v>
      </c>
      <c r="I168" s="136">
        <v>139.27144291082152</v>
      </c>
      <c r="J168" s="136">
        <v>88.30333256519846</v>
      </c>
      <c r="K168" s="136">
        <v>55.90572879490171</v>
      </c>
      <c r="L168" s="136">
        <v>132.51237879997942</v>
      </c>
      <c r="M168" s="136">
        <v>42.45233692952508</v>
      </c>
      <c r="N168" s="139">
        <f>(B168+C168+D168+E168+F168+G168+H168+I168+J168+K168+L168+M168)/12</f>
        <v>92.87975157189727</v>
      </c>
      <c r="O168" s="140">
        <f>100*(E168-D168)/D168</f>
        <v>3.5197427193139292</v>
      </c>
      <c r="P168" s="140">
        <f>100*(E168-E167)/E167</f>
        <v>-23.951897278097437</v>
      </c>
      <c r="Q168" s="141">
        <f>(((B168+C168+D168+E168)/4)-((B167+C167+D167+E167)/4))/((B167+C167+D167+E167)/4)*100</f>
        <v>6.3745477938208905</v>
      </c>
    </row>
    <row r="169" spans="1:17" ht="10.5" customHeight="1">
      <c r="A169" s="138">
        <v>2003</v>
      </c>
      <c r="B169" s="136">
        <v>27.512951430724303</v>
      </c>
      <c r="C169" s="136">
        <v>48.516949152542374</v>
      </c>
      <c r="D169" s="136">
        <v>90.24540960451978</v>
      </c>
      <c r="E169" s="136">
        <v>80.12888418079096</v>
      </c>
      <c r="F169" s="136">
        <v>112.2</v>
      </c>
      <c r="G169" s="136">
        <v>109.5</v>
      </c>
      <c r="H169" s="136">
        <v>79.9</v>
      </c>
      <c r="I169" s="136">
        <v>91.36946798493409</v>
      </c>
      <c r="J169" s="136">
        <v>76.8</v>
      </c>
      <c r="K169" s="136">
        <v>59.6</v>
      </c>
      <c r="L169" s="136">
        <v>47.8</v>
      </c>
      <c r="M169" s="136">
        <v>58</v>
      </c>
      <c r="N169" s="139">
        <f>(B169+C169+D169+E169+F169+G169+H169+I169+J169+K169+L169+M169)/12</f>
        <v>73.46447186279262</v>
      </c>
      <c r="O169" s="140">
        <f>100*(E169-D169)/D169</f>
        <v>-11.210016629169523</v>
      </c>
      <c r="P169" s="140">
        <f>100*(E169-E168)/E168</f>
        <v>-6.0027756947706346</v>
      </c>
      <c r="Q169" s="141">
        <f>(((B169+C169+D169+E169)/4)-((B168+C168+D168+E168)/4))/((B168+C168+D168+E168)/4)*100</f>
        <v>-3.7250928412020894</v>
      </c>
    </row>
    <row r="170" spans="1:17" ht="10.5" customHeight="1">
      <c r="A170" s="138">
        <v>2004</v>
      </c>
      <c r="B170" s="136">
        <v>21.077565913371</v>
      </c>
      <c r="C170" s="136">
        <v>47.4</v>
      </c>
      <c r="D170" s="136">
        <v>232.75364877589456</v>
      </c>
      <c r="E170" s="136">
        <v>69.1</v>
      </c>
      <c r="F170" s="136"/>
      <c r="G170" s="136"/>
      <c r="H170" s="136"/>
      <c r="I170" s="136"/>
      <c r="J170" s="136"/>
      <c r="K170" s="136"/>
      <c r="L170" s="136"/>
      <c r="M170" s="136"/>
      <c r="N170" s="139">
        <f>(B170+C170+D170+E170)/4</f>
        <v>92.5828036723164</v>
      </c>
      <c r="O170" s="140">
        <f>100*(E170-D170)/D170</f>
        <v>-70.31195843183859</v>
      </c>
      <c r="P170" s="140">
        <f>100*(E170-E169)/E169</f>
        <v>-13.76393081414565</v>
      </c>
      <c r="Q170" s="141">
        <f>(((B170+C170+D170+E170)/4)-((B169+C169+D169+E169)/4))/((B169+C169+D169+E169)/4)*100</f>
        <v>50.29420081028131</v>
      </c>
    </row>
    <row r="171" spans="1:17" ht="10.5" customHeight="1">
      <c r="A171" s="142"/>
      <c r="B171" s="162"/>
      <c r="C171" s="162"/>
      <c r="D171" s="162"/>
      <c r="E171" s="162"/>
      <c r="F171" s="162"/>
      <c r="G171" s="162"/>
      <c r="H171" s="162"/>
      <c r="I171" s="162"/>
      <c r="J171" s="162"/>
      <c r="K171" s="162"/>
      <c r="L171" s="162"/>
      <c r="M171" s="162"/>
      <c r="N171" s="162"/>
      <c r="O171" s="163"/>
      <c r="P171" s="162"/>
      <c r="Q171" s="92"/>
    </row>
    <row r="172" spans="1:17" ht="10.5" customHeight="1">
      <c r="A172" s="144"/>
      <c r="B172" s="162"/>
      <c r="C172" s="162"/>
      <c r="D172" s="162"/>
      <c r="E172" s="162"/>
      <c r="F172" s="162"/>
      <c r="G172" s="162"/>
      <c r="H172" s="162"/>
      <c r="I172" s="162"/>
      <c r="J172" s="162"/>
      <c r="K172" s="162"/>
      <c r="L172" s="162"/>
      <c r="M172" s="162"/>
      <c r="N172" s="162"/>
      <c r="O172" s="163"/>
      <c r="P172" s="162"/>
      <c r="Q172" s="92"/>
    </row>
    <row r="173" spans="1:17" ht="10.5" customHeight="1">
      <c r="A173" s="144"/>
      <c r="B173" s="162"/>
      <c r="C173" s="162"/>
      <c r="D173" s="162"/>
      <c r="E173" s="162"/>
      <c r="F173" s="162"/>
      <c r="G173" s="162"/>
      <c r="H173" s="162"/>
      <c r="I173" s="162"/>
      <c r="J173" s="162"/>
      <c r="K173" s="162"/>
      <c r="L173" s="162"/>
      <c r="M173" s="162"/>
      <c r="N173" s="162"/>
      <c r="O173" s="163"/>
      <c r="P173" s="162"/>
      <c r="Q173" s="92"/>
    </row>
    <row r="174" spans="1:17" ht="10.5" customHeight="1">
      <c r="A174" s="573" t="s">
        <v>221</v>
      </c>
      <c r="B174" s="573"/>
      <c r="C174" s="573"/>
      <c r="D174" s="573"/>
      <c r="E174" s="573"/>
      <c r="F174" s="573"/>
      <c r="G174" s="573"/>
      <c r="H174" s="573"/>
      <c r="I174" s="573"/>
      <c r="J174" s="573"/>
      <c r="K174" s="573"/>
      <c r="L174" s="573"/>
      <c r="M174" s="573"/>
      <c r="N174" s="573"/>
      <c r="O174" s="573"/>
      <c r="P174" s="573"/>
      <c r="Q174" s="129"/>
    </row>
    <row r="175" spans="1:17" ht="1.5" customHeight="1">
      <c r="A175" s="144"/>
      <c r="B175" s="162"/>
      <c r="C175" s="162"/>
      <c r="D175" s="162"/>
      <c r="E175" s="162"/>
      <c r="F175" s="162"/>
      <c r="G175" s="162"/>
      <c r="H175" s="162"/>
      <c r="I175" s="162"/>
      <c r="J175" s="162"/>
      <c r="K175" s="162"/>
      <c r="L175" s="162"/>
      <c r="M175" s="162"/>
      <c r="N175" s="162"/>
      <c r="O175" s="163"/>
      <c r="P175" s="162"/>
      <c r="Q175" s="92"/>
    </row>
    <row r="176" spans="1:17" ht="10.5" customHeight="1">
      <c r="A176" s="144"/>
      <c r="B176" s="136"/>
      <c r="C176" s="136"/>
      <c r="D176" s="136"/>
      <c r="E176" s="136"/>
      <c r="F176" s="136"/>
      <c r="G176" s="136"/>
      <c r="H176" s="136"/>
      <c r="I176" s="136"/>
      <c r="J176" s="136"/>
      <c r="K176" s="136"/>
      <c r="L176" s="136"/>
      <c r="M176" s="136"/>
      <c r="N176" s="136"/>
      <c r="O176" s="163"/>
      <c r="P176" s="162"/>
      <c r="Q176" s="92"/>
    </row>
    <row r="177" spans="1:17" s="137" customFormat="1" ht="10.5" customHeight="1">
      <c r="A177" s="138">
        <v>1999</v>
      </c>
      <c r="B177" s="136">
        <v>53.42514913471857</v>
      </c>
      <c r="C177" s="136">
        <v>152.81517263461396</v>
      </c>
      <c r="D177" s="136">
        <v>143.04070543946716</v>
      </c>
      <c r="E177" s="136">
        <v>93.04599376326689</v>
      </c>
      <c r="F177" s="136">
        <v>103.87016581910602</v>
      </c>
      <c r="G177" s="136">
        <v>123.69052430067026</v>
      </c>
      <c r="H177" s="136">
        <v>103.16068310190644</v>
      </c>
      <c r="I177" s="136">
        <v>98.81816679283547</v>
      </c>
      <c r="J177" s="136">
        <v>97.64385985234162</v>
      </c>
      <c r="K177" s="136">
        <v>80.01232912134874</v>
      </c>
      <c r="L177" s="136">
        <v>83.99475095234686</v>
      </c>
      <c r="M177" s="136">
        <v>66.48249908737786</v>
      </c>
      <c r="N177" s="136"/>
      <c r="O177" s="139"/>
      <c r="P177" s="140"/>
      <c r="Q177" s="141"/>
    </row>
    <row r="178" spans="1:17" ht="10.5" customHeight="1">
      <c r="A178" s="138">
        <v>2001</v>
      </c>
      <c r="B178" s="136">
        <v>41.21718074224739</v>
      </c>
      <c r="C178" s="136">
        <v>52.89762762105975</v>
      </c>
      <c r="D178" s="136">
        <v>98.99630006736754</v>
      </c>
      <c r="E178" s="136">
        <v>90.38773631231275</v>
      </c>
      <c r="F178" s="136">
        <v>84.03603576481922</v>
      </c>
      <c r="G178" s="136">
        <v>99.9336193248211</v>
      </c>
      <c r="H178" s="136">
        <v>103.24018739307468</v>
      </c>
      <c r="I178" s="136">
        <v>93.68437568970009</v>
      </c>
      <c r="J178" s="136">
        <v>93.5521027990335</v>
      </c>
      <c r="K178" s="136">
        <v>70.32730986108405</v>
      </c>
      <c r="L178" s="136">
        <v>71.71491917387709</v>
      </c>
      <c r="M178" s="136">
        <v>59.5314136402269</v>
      </c>
      <c r="N178" s="139">
        <f>(B178+C178+D178+E178+F178+G178+H178+I178+J178+K178+L178+M178)/12</f>
        <v>79.95990069913533</v>
      </c>
      <c r="O178" s="140">
        <f>100*(E178-D178)/D178</f>
        <v>-8.695843934769897</v>
      </c>
      <c r="P178" s="140">
        <f>100*(E178-E177)/E177</f>
        <v>-2.8569284323164243</v>
      </c>
      <c r="Q178" s="141">
        <f>(((B178+C178+D178+E178)/4)-((B177+C177+D177+E177)/4))/((B177+C177+D177+E177)/4)*100</f>
        <v>-35.90740983447839</v>
      </c>
    </row>
    <row r="179" spans="1:17" ht="10.5" customHeight="1">
      <c r="A179" s="138">
        <v>2002</v>
      </c>
      <c r="B179" s="136">
        <v>35.729829555479746</v>
      </c>
      <c r="C179" s="136">
        <v>56.34831123535044</v>
      </c>
      <c r="D179" s="136">
        <v>81.37788298379888</v>
      </c>
      <c r="E179" s="136">
        <v>93.15474582451697</v>
      </c>
      <c r="F179" s="136">
        <v>86.83118653637618</v>
      </c>
      <c r="G179" s="136">
        <v>91.58320153228807</v>
      </c>
      <c r="H179" s="136">
        <v>96.73595284629448</v>
      </c>
      <c r="I179" s="136">
        <v>80.7767785066571</v>
      </c>
      <c r="J179" s="136">
        <v>97.76769933691098</v>
      </c>
      <c r="K179" s="136">
        <v>81.32106216257652</v>
      </c>
      <c r="L179" s="136">
        <v>69.63690697753702</v>
      </c>
      <c r="M179" s="136">
        <v>62.490941066441074</v>
      </c>
      <c r="N179" s="139">
        <f>(B179+C179+D179+E179+F179+G179+H179+I179+J179+K179+L179+M179)/12</f>
        <v>77.81287488035228</v>
      </c>
      <c r="O179" s="140">
        <f>100*(E179-D179)/D179</f>
        <v>14.471822575014244</v>
      </c>
      <c r="P179" s="140">
        <f>100*(E179-E178)/E178</f>
        <v>3.0612665225329745</v>
      </c>
      <c r="Q179" s="141">
        <f>(((B179+C179+D179+E179)/4)-((B178+C178+D178+E178)/4))/((B178+C178+D178+E178)/4)*100</f>
        <v>-5.957017270794072</v>
      </c>
    </row>
    <row r="180" spans="1:17" ht="10.5" customHeight="1">
      <c r="A180" s="138">
        <v>2003</v>
      </c>
      <c r="B180" s="136">
        <v>46.17738423654846</v>
      </c>
      <c r="C180" s="136">
        <v>46.94297237805167</v>
      </c>
      <c r="D180" s="136">
        <v>70.83164303842479</v>
      </c>
      <c r="E180" s="136">
        <v>69.97035896854653</v>
      </c>
      <c r="F180" s="136">
        <v>88.2</v>
      </c>
      <c r="G180" s="136">
        <v>98.9</v>
      </c>
      <c r="H180" s="136">
        <v>88.5</v>
      </c>
      <c r="I180" s="136">
        <v>77.3122075503212</v>
      </c>
      <c r="J180" s="136">
        <v>95.9</v>
      </c>
      <c r="K180" s="136">
        <v>79</v>
      </c>
      <c r="L180" s="136">
        <v>71.6</v>
      </c>
      <c r="M180" s="136">
        <v>73</v>
      </c>
      <c r="N180" s="139">
        <f>(B180+C180+D180+E180+F180+G180+H180+I180+J180+K180+L180+M180)/12</f>
        <v>75.5278805143244</v>
      </c>
      <c r="O180" s="140">
        <f>100*(E180-D180)/D180</f>
        <v>-1.2159594680177364</v>
      </c>
      <c r="P180" s="140">
        <f>100*(E180-E179)/E179</f>
        <v>-24.888036192643057</v>
      </c>
      <c r="Q180" s="141">
        <f>(((B180+C180+D180+E180)/4)-((B179+C179+D179+E179)/4))/((B179+C179+D179+E179)/4)*100</f>
        <v>-12.260724136058782</v>
      </c>
    </row>
    <row r="181" spans="1:17" ht="10.5" customHeight="1">
      <c r="A181" s="138">
        <v>2004</v>
      </c>
      <c r="B181" s="136">
        <v>33.34485201091139</v>
      </c>
      <c r="C181" s="136">
        <v>36.1</v>
      </c>
      <c r="D181" s="136">
        <v>57.638744863883474</v>
      </c>
      <c r="E181" s="136">
        <v>92.8</v>
      </c>
      <c r="F181" s="136"/>
      <c r="G181" s="136"/>
      <c r="H181" s="136"/>
      <c r="I181" s="136"/>
      <c r="J181" s="136"/>
      <c r="K181" s="136"/>
      <c r="L181" s="136"/>
      <c r="M181" s="136"/>
      <c r="N181" s="139">
        <f>(B181+C181+D181+E181)/4</f>
        <v>54.97089921869872</v>
      </c>
      <c r="O181" s="140">
        <f>100*(E181-D181)/D181</f>
        <v>61.002811943860735</v>
      </c>
      <c r="P181" s="140">
        <f>100*(E181-E180)/E180</f>
        <v>32.62758883617557</v>
      </c>
      <c r="Q181" s="141">
        <f>(((B181+C181+D181+E181)/4)-((B180+C180+D180+E180)/4))/((B180+C180+D180+E180)/4)*100</f>
        <v>-6.001462121663974</v>
      </c>
    </row>
    <row r="182" spans="1:17" ht="10.5" customHeight="1">
      <c r="A182" s="142"/>
      <c r="B182" s="162"/>
      <c r="C182" s="162"/>
      <c r="D182" s="162"/>
      <c r="E182" s="162"/>
      <c r="F182" s="162"/>
      <c r="G182" s="162"/>
      <c r="H182" s="162"/>
      <c r="I182" s="162"/>
      <c r="J182" s="162"/>
      <c r="K182" s="162"/>
      <c r="L182" s="162"/>
      <c r="M182" s="162"/>
      <c r="N182" s="162"/>
      <c r="O182" s="160"/>
      <c r="P182" s="141"/>
      <c r="Q182" s="141"/>
    </row>
    <row r="183" spans="1:17" ht="12" customHeight="1">
      <c r="A183" s="144"/>
      <c r="B183" s="162"/>
      <c r="C183" s="162"/>
      <c r="D183" s="162"/>
      <c r="E183" s="162"/>
      <c r="F183" s="162"/>
      <c r="G183" s="162"/>
      <c r="H183" s="162"/>
      <c r="I183" s="162"/>
      <c r="J183" s="162"/>
      <c r="K183" s="162"/>
      <c r="L183" s="162"/>
      <c r="M183" s="162"/>
      <c r="N183" s="162"/>
      <c r="O183" s="163"/>
      <c r="P183" s="162"/>
      <c r="Q183" s="92"/>
    </row>
    <row r="184" spans="1:17" ht="10.5" customHeight="1">
      <c r="A184" s="144"/>
      <c r="B184" s="162"/>
      <c r="C184" s="162"/>
      <c r="D184" s="162"/>
      <c r="E184" s="162"/>
      <c r="F184" s="162"/>
      <c r="G184" s="162"/>
      <c r="H184" s="162"/>
      <c r="I184" s="162"/>
      <c r="J184" s="162"/>
      <c r="K184" s="162"/>
      <c r="L184" s="162"/>
      <c r="M184" s="162"/>
      <c r="N184" s="162"/>
      <c r="O184" s="163"/>
      <c r="P184" s="162"/>
      <c r="Q184" s="92"/>
    </row>
    <row r="185" spans="1:17" ht="10.5" customHeight="1">
      <c r="A185" s="573" t="s">
        <v>229</v>
      </c>
      <c r="B185" s="573"/>
      <c r="C185" s="573"/>
      <c r="D185" s="573"/>
      <c r="E185" s="573"/>
      <c r="F185" s="573"/>
      <c r="G185" s="573"/>
      <c r="H185" s="573"/>
      <c r="I185" s="573"/>
      <c r="J185" s="573"/>
      <c r="K185" s="573"/>
      <c r="L185" s="573"/>
      <c r="M185" s="573"/>
      <c r="N185" s="573"/>
      <c r="O185" s="573"/>
      <c r="P185" s="573"/>
      <c r="Q185" s="129"/>
    </row>
    <row r="186" spans="1:17" ht="1.5" customHeight="1">
      <c r="A186" s="144"/>
      <c r="B186" s="162"/>
      <c r="C186" s="162"/>
      <c r="D186" s="162"/>
      <c r="E186" s="162"/>
      <c r="F186" s="162"/>
      <c r="G186" s="162"/>
      <c r="H186" s="162"/>
      <c r="I186" s="162"/>
      <c r="J186" s="162"/>
      <c r="K186" s="162"/>
      <c r="L186" s="162"/>
      <c r="M186" s="162"/>
      <c r="N186" s="162"/>
      <c r="O186" s="163"/>
      <c r="P186" s="162"/>
      <c r="Q186" s="92"/>
    </row>
    <row r="187" spans="1:17" ht="10.5" customHeight="1">
      <c r="A187" s="144"/>
      <c r="B187" s="136"/>
      <c r="C187" s="136"/>
      <c r="D187" s="136"/>
      <c r="E187" s="136"/>
      <c r="F187" s="136"/>
      <c r="G187" s="136"/>
      <c r="H187" s="136"/>
      <c r="I187" s="136"/>
      <c r="J187" s="136"/>
      <c r="K187" s="136"/>
      <c r="L187" s="136"/>
      <c r="M187" s="136"/>
      <c r="N187" s="136"/>
      <c r="O187" s="163"/>
      <c r="P187" s="162"/>
      <c r="Q187" s="92"/>
    </row>
    <row r="188" spans="1:17" s="137" customFormat="1" ht="10.5" customHeight="1">
      <c r="A188" s="138">
        <v>1999</v>
      </c>
      <c r="B188" s="153">
        <v>67.26561146760686</v>
      </c>
      <c r="C188" s="153">
        <v>243.1644477366754</v>
      </c>
      <c r="D188" s="153">
        <v>194.72485614005956</v>
      </c>
      <c r="E188" s="153">
        <v>75.78563212564686</v>
      </c>
      <c r="F188" s="153">
        <v>74.41597533806785</v>
      </c>
      <c r="G188" s="153">
        <v>101.05676890055004</v>
      </c>
      <c r="H188" s="153">
        <v>84.9439766407696</v>
      </c>
      <c r="I188" s="153">
        <v>82.36462717745559</v>
      </c>
      <c r="J188" s="153">
        <v>89.49864341812335</v>
      </c>
      <c r="K188" s="153">
        <v>76.90716893056326</v>
      </c>
      <c r="L188" s="153">
        <v>58.88435408902273</v>
      </c>
      <c r="M188" s="153">
        <v>50.987938035458704</v>
      </c>
      <c r="N188" s="153"/>
      <c r="O188" s="139"/>
      <c r="P188" s="140"/>
      <c r="Q188" s="141"/>
    </row>
    <row r="189" spans="1:17" ht="10.5" customHeight="1">
      <c r="A189" s="138">
        <v>2001</v>
      </c>
      <c r="B189" s="153">
        <v>46.79892175887086</v>
      </c>
      <c r="C189" s="153">
        <v>55.049589672895735</v>
      </c>
      <c r="D189" s="153">
        <v>93.84436705218229</v>
      </c>
      <c r="E189" s="153">
        <v>81.40797154490687</v>
      </c>
      <c r="F189" s="153">
        <v>62.542774834548084</v>
      </c>
      <c r="G189" s="153">
        <v>77.4409892870342</v>
      </c>
      <c r="H189" s="153">
        <v>84.61421429603418</v>
      </c>
      <c r="I189" s="153">
        <v>73.64869039361227</v>
      </c>
      <c r="J189" s="153">
        <v>74.29678451381366</v>
      </c>
      <c r="K189" s="153">
        <v>56.102574991159656</v>
      </c>
      <c r="L189" s="153">
        <v>54.169691270860575</v>
      </c>
      <c r="M189" s="153">
        <v>32.72514509718778</v>
      </c>
      <c r="N189" s="139">
        <f>(B189+C189+D189+E189+F189+G189+H189+I189+J189+K189+L189+M189)/12</f>
        <v>66.05347622609219</v>
      </c>
      <c r="O189" s="140">
        <f>100*(E189-D189)/D189</f>
        <v>-13.252149167738693</v>
      </c>
      <c r="P189" s="140">
        <f>100*(E189-E188)/E188</f>
        <v>7.418740546939822</v>
      </c>
      <c r="Q189" s="141">
        <f>(((B189+C189+D189+E189)/4)-((B188+C188+D188+E188)/4))/((B188+C188+D188+E188)/4)*100</f>
        <v>-52.301341120767475</v>
      </c>
    </row>
    <row r="190" spans="1:17" ht="10.5" customHeight="1">
      <c r="A190" s="138">
        <v>2002</v>
      </c>
      <c r="B190" s="153">
        <v>28.26990511509992</v>
      </c>
      <c r="C190" s="153">
        <v>59.15159952138481</v>
      </c>
      <c r="D190" s="153">
        <v>51.708957910440844</v>
      </c>
      <c r="E190" s="153">
        <v>107.55271671585056</v>
      </c>
      <c r="F190" s="153">
        <v>63.41411627411334</v>
      </c>
      <c r="G190" s="153">
        <v>58.53537050769447</v>
      </c>
      <c r="H190" s="153">
        <v>86.38381329218753</v>
      </c>
      <c r="I190" s="153">
        <v>79.50631435183003</v>
      </c>
      <c r="J190" s="153">
        <v>82.68324631360149</v>
      </c>
      <c r="K190" s="153">
        <v>49.01415331171209</v>
      </c>
      <c r="L190" s="153">
        <v>61.102459248663564</v>
      </c>
      <c r="M190" s="153">
        <v>35.58802376472823</v>
      </c>
      <c r="N190" s="139">
        <f>(B190+C190+D190+E190+F190+G190+H190+I190+J190+K190+L190+M190)/12</f>
        <v>63.57588969394223</v>
      </c>
      <c r="O190" s="140">
        <f>100*(E190-D190)/D190</f>
        <v>107.99629515282496</v>
      </c>
      <c r="P190" s="140">
        <f>100*(E190-E189)/E189</f>
        <v>32.11570645329436</v>
      </c>
      <c r="Q190" s="141">
        <f>(((B190+C190+D190+E190)/4)-((B189+C189+D189+E189)/4))/((B189+C189+D189+E189)/4)*100</f>
        <v>-10.977112038058388</v>
      </c>
    </row>
    <row r="191" spans="1:17" ht="10.5" customHeight="1">
      <c r="A191" s="138">
        <v>2003</v>
      </c>
      <c r="B191" s="153">
        <v>29.74821616866794</v>
      </c>
      <c r="C191" s="153">
        <v>36.482028944878806</v>
      </c>
      <c r="D191" s="153">
        <v>72.17541259399486</v>
      </c>
      <c r="E191" s="153">
        <v>59.32081356265564</v>
      </c>
      <c r="F191" s="153">
        <v>91.2</v>
      </c>
      <c r="G191" s="153">
        <v>102</v>
      </c>
      <c r="H191" s="153">
        <v>72.7</v>
      </c>
      <c r="I191" s="153">
        <v>75.53114622090435</v>
      </c>
      <c r="J191" s="153">
        <v>96.9</v>
      </c>
      <c r="K191" s="153">
        <v>65.8</v>
      </c>
      <c r="L191" s="153">
        <v>70.5</v>
      </c>
      <c r="M191" s="153">
        <v>44.7</v>
      </c>
      <c r="N191" s="139">
        <f>(B191+C191+D191+E191+F191+G191+H191+I191+J191+K191+L191+M191)/12</f>
        <v>68.08813479092512</v>
      </c>
      <c r="O191" s="140">
        <f>100*(E191-D191)/D191</f>
        <v>-17.81021897810218</v>
      </c>
      <c r="P191" s="140">
        <f>100*(E191-E190)/E190</f>
        <v>-44.844895253200754</v>
      </c>
      <c r="Q191" s="141">
        <f>(((B191+C191+D191+E191)/4)-((B190+C190+D190+E190)/4))/((B190+C190+D190+E190)/4)*100</f>
        <v>-19.845985502087434</v>
      </c>
    </row>
    <row r="192" spans="1:17" ht="10.5" customHeight="1">
      <c r="A192" s="138">
        <v>2004</v>
      </c>
      <c r="B192" s="153">
        <v>27.644092998841295</v>
      </c>
      <c r="C192" s="153">
        <v>29</v>
      </c>
      <c r="D192" s="153">
        <v>38.44246704851574</v>
      </c>
      <c r="E192" s="153">
        <v>46.1</v>
      </c>
      <c r="F192" s="153"/>
      <c r="G192" s="153"/>
      <c r="H192" s="153"/>
      <c r="I192" s="153"/>
      <c r="J192" s="153"/>
      <c r="K192" s="153"/>
      <c r="L192" s="153"/>
      <c r="M192" s="153"/>
      <c r="N192" s="139">
        <f>(B192+C192+D192+E192)/4</f>
        <v>35.29664001183926</v>
      </c>
      <c r="O192" s="140">
        <f>100*(E192-D192)/D192</f>
        <v>19.919462873754146</v>
      </c>
      <c r="P192" s="140">
        <f>100*(E192-E191)/E191</f>
        <v>-22.286972764949674</v>
      </c>
      <c r="Q192" s="141">
        <f>(((B192+C192+D192+E192)/4)-((B191+C191+D191+E191)/4))/((B191+C191+D191+E191)/4)*100</f>
        <v>-28.595013535429594</v>
      </c>
    </row>
    <row r="193" spans="1:17" ht="10.5" customHeight="1">
      <c r="A193" s="142"/>
      <c r="B193" s="136"/>
      <c r="C193" s="136"/>
      <c r="D193" s="136"/>
      <c r="E193" s="136"/>
      <c r="F193" s="136"/>
      <c r="G193" s="136"/>
      <c r="H193" s="136"/>
      <c r="I193" s="136"/>
      <c r="J193" s="136"/>
      <c r="K193" s="136"/>
      <c r="L193" s="136"/>
      <c r="M193" s="136"/>
      <c r="N193" s="136"/>
      <c r="O193" s="160"/>
      <c r="P193" s="141"/>
      <c r="Q193" s="141"/>
    </row>
    <row r="194" spans="1:17" ht="10.5" customHeight="1">
      <c r="A194" s="144"/>
      <c r="B194" s="162"/>
      <c r="C194" s="162"/>
      <c r="D194" s="162"/>
      <c r="E194" s="162"/>
      <c r="F194" s="162"/>
      <c r="G194" s="162"/>
      <c r="H194" s="162"/>
      <c r="I194" s="162"/>
      <c r="J194" s="162"/>
      <c r="K194" s="162"/>
      <c r="L194" s="162"/>
      <c r="M194" s="162"/>
      <c r="N194" s="162"/>
      <c r="O194" s="163"/>
      <c r="P194" s="162"/>
      <c r="Q194" s="92"/>
    </row>
    <row r="195" spans="1:17" ht="10.5" customHeight="1">
      <c r="A195" s="144"/>
      <c r="B195" s="162"/>
      <c r="C195" s="162"/>
      <c r="D195" s="162"/>
      <c r="E195" s="162"/>
      <c r="F195" s="162"/>
      <c r="G195" s="162"/>
      <c r="H195" s="162"/>
      <c r="I195" s="162"/>
      <c r="J195" s="162"/>
      <c r="K195" s="162"/>
      <c r="L195" s="162"/>
      <c r="M195" s="162"/>
      <c r="N195" s="162"/>
      <c r="O195" s="163"/>
      <c r="P195" s="162"/>
      <c r="Q195" s="92"/>
    </row>
    <row r="196" spans="1:17" ht="10.5" customHeight="1">
      <c r="A196" s="573" t="s">
        <v>230</v>
      </c>
      <c r="B196" s="573"/>
      <c r="C196" s="573"/>
      <c r="D196" s="573"/>
      <c r="E196" s="573"/>
      <c r="F196" s="573"/>
      <c r="G196" s="573"/>
      <c r="H196" s="573"/>
      <c r="I196" s="573"/>
      <c r="J196" s="573"/>
      <c r="K196" s="573"/>
      <c r="L196" s="573"/>
      <c r="M196" s="573"/>
      <c r="N196" s="573"/>
      <c r="O196" s="573"/>
      <c r="P196" s="573"/>
      <c r="Q196" s="129"/>
    </row>
    <row r="197" spans="1:17" ht="1.5" customHeight="1">
      <c r="A197" s="144"/>
      <c r="B197" s="162"/>
      <c r="C197" s="162"/>
      <c r="D197" s="162"/>
      <c r="E197" s="162"/>
      <c r="F197" s="162"/>
      <c r="G197" s="162"/>
      <c r="H197" s="162"/>
      <c r="I197" s="162"/>
      <c r="J197" s="162"/>
      <c r="K197" s="162"/>
      <c r="L197" s="162"/>
      <c r="M197" s="162"/>
      <c r="N197" s="162"/>
      <c r="O197" s="163"/>
      <c r="P197" s="162"/>
      <c r="Q197" s="92"/>
    </row>
    <row r="198" spans="1:17" ht="10.5" customHeight="1">
      <c r="A198" s="144"/>
      <c r="B198" s="136"/>
      <c r="C198" s="136"/>
      <c r="D198" s="136"/>
      <c r="E198" s="136"/>
      <c r="F198" s="136"/>
      <c r="G198" s="136"/>
      <c r="H198" s="136"/>
      <c r="I198" s="136"/>
      <c r="J198" s="136"/>
      <c r="K198" s="136"/>
      <c r="L198" s="136"/>
      <c r="M198" s="136"/>
      <c r="N198" s="136"/>
      <c r="O198" s="163"/>
      <c r="P198" s="162"/>
      <c r="Q198" s="92"/>
    </row>
    <row r="199" spans="1:17" s="137" customFormat="1" ht="10.5" customHeight="1">
      <c r="A199" s="138">
        <v>1999</v>
      </c>
      <c r="B199" s="136">
        <v>41.234238940193876</v>
      </c>
      <c r="C199" s="136">
        <v>73.23404855379673</v>
      </c>
      <c r="D199" s="136">
        <v>97.51644214453641</v>
      </c>
      <c r="E199" s="136">
        <v>108.24918260309393</v>
      </c>
      <c r="F199" s="136">
        <v>129.81391158659363</v>
      </c>
      <c r="G199" s="136">
        <v>143.62671693106296</v>
      </c>
      <c r="H199" s="136">
        <v>119.20626475208798</v>
      </c>
      <c r="I199" s="136">
        <v>113.31072149444594</v>
      </c>
      <c r="J199" s="136">
        <v>104.81827622436579</v>
      </c>
      <c r="K199" s="136">
        <v>82.74740741351417</v>
      </c>
      <c r="L199" s="136">
        <v>106.11241026311814</v>
      </c>
      <c r="M199" s="136">
        <v>80.13036892742022</v>
      </c>
      <c r="N199" s="136"/>
      <c r="O199" s="140"/>
      <c r="P199" s="140"/>
      <c r="Q199" s="141"/>
    </row>
    <row r="200" spans="1:17" ht="10.5" customHeight="1">
      <c r="A200" s="138">
        <v>2001</v>
      </c>
      <c r="B200" s="136">
        <v>36.30066227668268</v>
      </c>
      <c r="C200" s="136">
        <v>51.002116077265036</v>
      </c>
      <c r="D200" s="136">
        <v>103.53421042244135</v>
      </c>
      <c r="E200" s="136">
        <v>98.2972367228979</v>
      </c>
      <c r="F200" s="136">
        <v>102.96766117412193</v>
      </c>
      <c r="G200" s="136">
        <v>119.74547789371259</v>
      </c>
      <c r="H200" s="136">
        <v>119.6462579508945</v>
      </c>
      <c r="I200" s="136">
        <v>111.33211609279472</v>
      </c>
      <c r="J200" s="136">
        <v>110.51251099258262</v>
      </c>
      <c r="K200" s="136">
        <v>82.8566955931602</v>
      </c>
      <c r="L200" s="136">
        <v>87.16907891852898</v>
      </c>
      <c r="M200" s="136">
        <v>83.14285288289214</v>
      </c>
      <c r="N200" s="139">
        <f>(B200+C200+D200+E200+F200+G200+H200+I200+J200+K200+L200+M200)/12</f>
        <v>92.20890641649788</v>
      </c>
      <c r="O200" s="140">
        <f>100*(E200-D200)/D200</f>
        <v>-5.0582060539946045</v>
      </c>
      <c r="P200" s="140">
        <f>100*(E200-E199)/E199</f>
        <v>-9.19355291271417</v>
      </c>
      <c r="Q200" s="141">
        <f>(((B200+C200+D200+E200)/4)-((B199+C199+D199+E199)/4))/((B199+C199+D199+E199)/4)*100</f>
        <v>-9.711553197048296</v>
      </c>
    </row>
    <row r="201" spans="1:17" ht="10.5" customHeight="1">
      <c r="A201" s="138">
        <v>2002</v>
      </c>
      <c r="B201" s="136">
        <v>42.30065646052268</v>
      </c>
      <c r="C201" s="136">
        <v>53.87912881262507</v>
      </c>
      <c r="D201" s="136">
        <v>107.51077023953601</v>
      </c>
      <c r="E201" s="136">
        <v>80.472773350269</v>
      </c>
      <c r="F201" s="136">
        <v>107.45733546307501</v>
      </c>
      <c r="G201" s="136">
        <v>120.69228588546845</v>
      </c>
      <c r="H201" s="136">
        <v>105.85429216924493</v>
      </c>
      <c r="I201" s="136">
        <v>81.89582581812516</v>
      </c>
      <c r="J201" s="136">
        <v>111.05433962589719</v>
      </c>
      <c r="K201" s="136">
        <v>109.77752970414483</v>
      </c>
      <c r="L201" s="136">
        <v>77.1541924963752</v>
      </c>
      <c r="M201" s="136">
        <v>86.18748207494036</v>
      </c>
      <c r="N201" s="139">
        <f>(B201+C201+D201+E201+F201+G201+H201+I201+J201+K201+L201+M201)/12</f>
        <v>90.35305100835201</v>
      </c>
      <c r="O201" s="140">
        <f>100*(E201-D201)/D201</f>
        <v>-25.14910536779325</v>
      </c>
      <c r="P201" s="140">
        <f>100*(E201-E200)/E200</f>
        <v>-18.133229342831346</v>
      </c>
      <c r="Q201" s="141">
        <f>(((B201+C201+D201+E201)/4)-((B200+C200+D200+E200)/4))/((B200+C200+D200+E200)/4)*100</f>
        <v>-1.7192349427848905</v>
      </c>
    </row>
    <row r="202" spans="1:17" ht="10.5" customHeight="1">
      <c r="A202" s="138">
        <v>2003</v>
      </c>
      <c r="B202" s="136">
        <v>60.64847128323726</v>
      </c>
      <c r="C202" s="136">
        <v>56.1570868511196</v>
      </c>
      <c r="D202" s="136">
        <v>69.64794951261904</v>
      </c>
      <c r="E202" s="136">
        <v>79.35057118911956</v>
      </c>
      <c r="F202" s="136">
        <v>85.5</v>
      </c>
      <c r="G202" s="136">
        <v>96.2</v>
      </c>
      <c r="H202" s="136">
        <v>102.4</v>
      </c>
      <c r="I202" s="136">
        <v>78.88090805289475</v>
      </c>
      <c r="J202" s="136">
        <v>95.1</v>
      </c>
      <c r="K202" s="136">
        <v>90.6</v>
      </c>
      <c r="L202" s="136">
        <v>72.7</v>
      </c>
      <c r="M202" s="136">
        <v>97.9</v>
      </c>
      <c r="N202" s="139">
        <f>(B202+C202+D202+E202+F202+G202+H202+I202+J202+K202+L202+M202)/12</f>
        <v>82.09041557408251</v>
      </c>
      <c r="O202" s="140">
        <f>100*(E202-D202)/D202</f>
        <v>13.93095093882495</v>
      </c>
      <c r="P202" s="140">
        <f>100*(E202-E201)/E201</f>
        <v>-1.394511602408543</v>
      </c>
      <c r="Q202" s="141">
        <f>(((B202+C202+D202+E202)/4)-((B201+C201+D201+E201)/4))/((B201+C201+D201+E201)/4)*100</f>
        <v>-6.460809035535937</v>
      </c>
    </row>
    <row r="203" spans="1:17" ht="10.5" customHeight="1">
      <c r="A203" s="138">
        <v>2004</v>
      </c>
      <c r="B203" s="136">
        <v>38.36613475675949</v>
      </c>
      <c r="C203" s="136">
        <v>42.3</v>
      </c>
      <c r="D203" s="136">
        <v>74.54707037072451</v>
      </c>
      <c r="E203" s="136">
        <v>133.9</v>
      </c>
      <c r="F203" s="136"/>
      <c r="G203" s="136"/>
      <c r="H203" s="136"/>
      <c r="I203" s="136"/>
      <c r="J203" s="136"/>
      <c r="K203" s="136"/>
      <c r="L203" s="136"/>
      <c r="M203" s="136"/>
      <c r="N203" s="139">
        <f>(B203+C203+D203+E203)/4</f>
        <v>72.278301281871</v>
      </c>
      <c r="O203" s="140">
        <f>100*(E203-D203)/D203</f>
        <v>79.61805787150567</v>
      </c>
      <c r="P203" s="140">
        <f>100*(E203-E202)/E202</f>
        <v>68.74484706716287</v>
      </c>
      <c r="Q203" s="141">
        <f>(((B203+C203+D203+E203)/4)-((B202+C202+D202+E202)/4))/((B202+C202+D202+E202)/4)*100</f>
        <v>8.76928841478081</v>
      </c>
    </row>
    <row r="204" ht="12.75">
      <c r="F204" s="136"/>
    </row>
  </sheetData>
  <mergeCells count="29">
    <mergeCell ref="A196:P196"/>
    <mergeCell ref="A151:P151"/>
    <mergeCell ref="A163:P163"/>
    <mergeCell ref="A174:P174"/>
    <mergeCell ref="A185:P185"/>
    <mergeCell ref="A84:P84"/>
    <mergeCell ref="A95:P95"/>
    <mergeCell ref="O144:Q144"/>
    <mergeCell ref="O8:Q8"/>
    <mergeCell ref="O10:Q10"/>
    <mergeCell ref="A72:Q72"/>
    <mergeCell ref="O146:Q146"/>
    <mergeCell ref="O75:Q75"/>
    <mergeCell ref="O77:Q77"/>
    <mergeCell ref="A1:Q1"/>
    <mergeCell ref="A68:Q68"/>
    <mergeCell ref="A137:Q137"/>
    <mergeCell ref="A139:Q139"/>
    <mergeCell ref="A140:Q140"/>
    <mergeCell ref="A141:Q141"/>
    <mergeCell ref="A3:Q3"/>
    <mergeCell ref="A4:Q4"/>
    <mergeCell ref="A5:Q5"/>
    <mergeCell ref="A70:Q70"/>
    <mergeCell ref="A71:Q71"/>
    <mergeCell ref="A17:P17"/>
    <mergeCell ref="A28:P28"/>
    <mergeCell ref="A39:P39"/>
    <mergeCell ref="A50:P50"/>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1" sqref="B6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5"/>
  <sheetViews>
    <sheetView workbookViewId="0" topLeftCell="A1">
      <selection activeCell="B61" sqref="B6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77</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78</v>
      </c>
    </row>
    <row r="31" ht="12.75" customHeight="1">
      <c r="A31" s="7" t="s">
        <v>79</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5" t="s">
        <v>64</v>
      </c>
    </row>
    <row r="45" ht="12.75">
      <c r="A45" s="5"/>
    </row>
    <row r="46" ht="12.75">
      <c r="A46" s="5"/>
    </row>
    <row r="47" ht="12.75">
      <c r="A47" s="5"/>
    </row>
    <row r="48" ht="12.75">
      <c r="A48" s="6"/>
    </row>
    <row r="49" ht="12.75">
      <c r="A49" s="6" t="s">
        <v>47</v>
      </c>
    </row>
    <row r="50" ht="12.75" customHeight="1">
      <c r="A50" s="5"/>
    </row>
    <row r="51" ht="12.75">
      <c r="A51" s="5" t="s">
        <v>61</v>
      </c>
    </row>
    <row r="52" ht="7.5" customHeight="1">
      <c r="A52" s="5"/>
    </row>
    <row r="53" ht="12.75">
      <c r="A53" s="5" t="s">
        <v>62</v>
      </c>
    </row>
    <row r="54" ht="7.5" customHeight="1">
      <c r="A54" s="5"/>
    </row>
    <row r="55" ht="12.75">
      <c r="A55" s="5" t="s">
        <v>63</v>
      </c>
    </row>
    <row r="56" ht="12.75">
      <c r="A56" s="5"/>
    </row>
    <row r="57" ht="12.75">
      <c r="A57" s="5"/>
    </row>
    <row r="58" ht="12.75">
      <c r="A58" s="5"/>
    </row>
    <row r="59" ht="12.75">
      <c r="A59" s="5"/>
    </row>
    <row r="60" ht="12.75">
      <c r="A60" s="6" t="s">
        <v>48</v>
      </c>
    </row>
    <row r="61" ht="12.75">
      <c r="A61" s="8"/>
    </row>
    <row r="62" ht="12.75">
      <c r="A62" s="13" t="s">
        <v>72</v>
      </c>
    </row>
    <row r="63" ht="7.5" customHeight="1">
      <c r="A63" s="13"/>
    </row>
    <row r="64" ht="12.75">
      <c r="A64" s="9" t="s">
        <v>73</v>
      </c>
    </row>
    <row r="65" ht="7.5" customHeight="1">
      <c r="A65" s="9"/>
    </row>
    <row r="66" ht="12.75" customHeight="1">
      <c r="A66" s="10" t="s">
        <v>65</v>
      </c>
    </row>
    <row r="67" ht="12.75">
      <c r="A67" s="10" t="s">
        <v>66</v>
      </c>
    </row>
    <row r="68" ht="12.75">
      <c r="A68" s="10" t="s">
        <v>67</v>
      </c>
    </row>
    <row r="69" ht="12.75" customHeight="1">
      <c r="A69" s="14" t="s">
        <v>68</v>
      </c>
    </row>
    <row r="70" ht="12.75">
      <c r="A70" s="9" t="s">
        <v>69</v>
      </c>
    </row>
    <row r="71" ht="12.75">
      <c r="A71" s="10" t="s">
        <v>70</v>
      </c>
    </row>
    <row r="72" ht="12.75">
      <c r="A72" s="10" t="s">
        <v>234</v>
      </c>
    </row>
    <row r="73" ht="12.75">
      <c r="A73" s="10" t="s">
        <v>74</v>
      </c>
    </row>
    <row r="74" ht="7.5" customHeight="1">
      <c r="A74" s="10"/>
    </row>
    <row r="75" ht="12.75">
      <c r="A75" s="10" t="s">
        <v>81</v>
      </c>
    </row>
    <row r="76" spans="1:2" ht="12.75">
      <c r="A76" s="10" t="s">
        <v>75</v>
      </c>
      <c r="B76" s="9"/>
    </row>
    <row r="77" ht="12.75">
      <c r="A77" s="10" t="s">
        <v>71</v>
      </c>
    </row>
    <row r="78" ht="7.5" customHeight="1">
      <c r="A78" s="10"/>
    </row>
    <row r="79" ht="12.75" customHeight="1">
      <c r="A79" s="10" t="s">
        <v>76</v>
      </c>
    </row>
    <row r="80" ht="12.75" customHeight="1">
      <c r="A80" s="10" t="s">
        <v>235</v>
      </c>
    </row>
    <row r="81" ht="12.75">
      <c r="A81" s="10" t="s">
        <v>80</v>
      </c>
    </row>
    <row r="82" ht="12.75">
      <c r="A82" s="10"/>
    </row>
    <row r="83" ht="12.75">
      <c r="A83" s="10"/>
    </row>
    <row r="84" ht="12.75">
      <c r="A84" s="10"/>
    </row>
    <row r="85" ht="12.75">
      <c r="A85" s="8"/>
    </row>
    <row r="92" ht="7.5" customHeight="1"/>
    <row r="93" ht="36" customHeight="1"/>
    <row r="94" ht="7.5" customHeight="1"/>
    <row r="95" ht="24" customHeight="1"/>
    <row r="96" ht="7.5" customHeight="1"/>
    <row r="97" ht="36" customHeight="1"/>
    <row r="99" ht="7.5" customHeight="1"/>
    <row r="100" ht="27" customHeight="1"/>
    <row r="102" ht="36" customHeight="1"/>
    <row r="103"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6"/>
  <sheetViews>
    <sheetView workbookViewId="0" topLeftCell="A1">
      <selection activeCell="A2" sqref="A2"/>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236</v>
      </c>
    </row>
    <row r="7" ht="10.5" customHeight="1">
      <c r="A7" s="5"/>
    </row>
    <row r="8" ht="47.25" customHeight="1">
      <c r="A8" s="5" t="s">
        <v>237</v>
      </c>
    </row>
    <row r="9" ht="3" customHeight="1">
      <c r="A9" s="5" t="s">
        <v>50</v>
      </c>
    </row>
    <row r="10" ht="61.5" customHeight="1">
      <c r="A10" s="5" t="s">
        <v>238</v>
      </c>
    </row>
    <row r="11" ht="3" customHeight="1">
      <c r="A11" s="5"/>
    </row>
    <row r="12" ht="36" customHeight="1">
      <c r="A12" s="5" t="s">
        <v>239</v>
      </c>
    </row>
    <row r="13" ht="9.75" customHeight="1">
      <c r="A13" s="5"/>
    </row>
    <row r="14" ht="48">
      <c r="A14" s="5" t="s">
        <v>240</v>
      </c>
    </row>
    <row r="15" ht="10.5" customHeight="1">
      <c r="A15" s="2"/>
    </row>
    <row r="16" ht="48" customHeight="1">
      <c r="A16" s="5" t="s">
        <v>241</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1" sqref="B61"/>
    </sheetView>
  </sheetViews>
  <sheetFormatPr defaultColWidth="11.421875" defaultRowHeight="12.75"/>
  <sheetData>
    <row r="1" spans="1:8" ht="12.75">
      <c r="A1" s="21" t="s">
        <v>137</v>
      </c>
      <c r="B1" s="22"/>
      <c r="C1" s="22"/>
      <c r="D1" s="22"/>
      <c r="E1" s="22"/>
      <c r="F1" s="22"/>
      <c r="G1" s="22"/>
      <c r="H1" s="23"/>
    </row>
    <row r="2" spans="1:8" ht="12.75">
      <c r="A2" s="24" t="s">
        <v>141</v>
      </c>
      <c r="B2" s="25"/>
      <c r="C2" s="25"/>
      <c r="D2" s="25"/>
      <c r="E2" s="25"/>
      <c r="F2" s="25"/>
      <c r="G2" s="25"/>
      <c r="H2" s="26"/>
    </row>
    <row r="3" spans="1:8" ht="12.75">
      <c r="A3" s="27"/>
      <c r="B3" s="28"/>
      <c r="C3" s="28"/>
      <c r="D3" s="28"/>
      <c r="E3" s="28"/>
      <c r="F3" s="28"/>
      <c r="G3" s="28"/>
      <c r="H3" s="29"/>
    </row>
    <row r="4" spans="1:8" ht="12.75">
      <c r="A4" s="27"/>
      <c r="B4" s="28"/>
      <c r="C4" s="28"/>
      <c r="D4" s="28"/>
      <c r="E4" s="28"/>
      <c r="F4" s="28"/>
      <c r="G4" s="28"/>
      <c r="H4" s="29"/>
    </row>
    <row r="5" spans="1:8" ht="12.75">
      <c r="A5" s="27"/>
      <c r="B5" s="28"/>
      <c r="C5" s="28"/>
      <c r="D5" s="28"/>
      <c r="E5" s="28"/>
      <c r="F5" s="28"/>
      <c r="G5" s="28"/>
      <c r="H5" s="29"/>
    </row>
    <row r="6" spans="1:8" ht="12.75">
      <c r="A6" s="27"/>
      <c r="B6" s="28"/>
      <c r="C6" s="28"/>
      <c r="D6" s="28"/>
      <c r="E6" s="28"/>
      <c r="F6" s="28"/>
      <c r="G6" s="28"/>
      <c r="H6" s="29"/>
    </row>
    <row r="7" spans="1:8" ht="12.75">
      <c r="A7" s="27"/>
      <c r="B7" s="28"/>
      <c r="C7" s="28"/>
      <c r="D7" s="28"/>
      <c r="E7" s="28"/>
      <c r="F7" s="28"/>
      <c r="G7" s="28"/>
      <c r="H7" s="29"/>
    </row>
    <row r="8" spans="1:8" ht="12.75">
      <c r="A8" s="27"/>
      <c r="B8" s="28"/>
      <c r="C8" s="28"/>
      <c r="D8" s="28"/>
      <c r="E8" s="28"/>
      <c r="F8" s="28"/>
      <c r="G8" s="28"/>
      <c r="H8" s="29"/>
    </row>
    <row r="9" spans="1:8" ht="12.75">
      <c r="A9" s="27"/>
      <c r="B9" s="28"/>
      <c r="C9" s="28"/>
      <c r="D9" s="28"/>
      <c r="E9" s="28"/>
      <c r="F9" s="28"/>
      <c r="G9" s="28"/>
      <c r="H9" s="29"/>
    </row>
    <row r="10" spans="1:8" ht="12.75">
      <c r="A10" s="27"/>
      <c r="B10" s="28"/>
      <c r="C10" s="28"/>
      <c r="D10" s="28"/>
      <c r="E10" s="28"/>
      <c r="F10" s="28"/>
      <c r="G10" s="28"/>
      <c r="H10" s="29"/>
    </row>
    <row r="11" spans="1:8" ht="12.75">
      <c r="A11" s="27"/>
      <c r="B11" s="28"/>
      <c r="C11" s="28"/>
      <c r="D11" s="28"/>
      <c r="E11" s="28"/>
      <c r="F11" s="28"/>
      <c r="G11" s="28"/>
      <c r="H11" s="29"/>
    </row>
    <row r="12" spans="1:8" ht="12.75">
      <c r="A12" s="27"/>
      <c r="B12" s="28"/>
      <c r="C12" s="28"/>
      <c r="D12" s="28"/>
      <c r="E12" s="28"/>
      <c r="F12" s="28"/>
      <c r="G12" s="28"/>
      <c r="H12" s="29"/>
    </row>
    <row r="13" spans="1:8" ht="12.75">
      <c r="A13" s="27"/>
      <c r="B13" s="28"/>
      <c r="C13" s="28"/>
      <c r="D13" s="28"/>
      <c r="E13" s="28"/>
      <c r="F13" s="28"/>
      <c r="G13" s="28"/>
      <c r="H13" s="29"/>
    </row>
    <row r="14" spans="1:8" ht="12.75">
      <c r="A14" s="27"/>
      <c r="B14" s="28"/>
      <c r="C14" s="28"/>
      <c r="D14" s="28"/>
      <c r="E14" s="28"/>
      <c r="F14" s="28"/>
      <c r="G14" s="28"/>
      <c r="H14" s="29"/>
    </row>
    <row r="15" spans="1:8" ht="12.75">
      <c r="A15" s="27"/>
      <c r="B15" s="28"/>
      <c r="C15" s="28"/>
      <c r="D15" s="28"/>
      <c r="E15" s="28"/>
      <c r="F15" s="28"/>
      <c r="G15" s="28"/>
      <c r="H15" s="29"/>
    </row>
    <row r="16" spans="1:8" ht="12.75">
      <c r="A16" s="27"/>
      <c r="B16" s="28"/>
      <c r="C16" s="28"/>
      <c r="D16" s="28"/>
      <c r="E16" s="28"/>
      <c r="F16" s="28"/>
      <c r="G16" s="28"/>
      <c r="H16" s="29"/>
    </row>
    <row r="17" spans="1:8" ht="12.75">
      <c r="A17" s="27"/>
      <c r="B17" s="28"/>
      <c r="C17" s="28"/>
      <c r="D17" s="28"/>
      <c r="E17" s="28"/>
      <c r="F17" s="28"/>
      <c r="G17" s="28"/>
      <c r="H17" s="29"/>
    </row>
    <row r="18" spans="1:8" ht="12.75">
      <c r="A18" s="27"/>
      <c r="B18" s="28"/>
      <c r="C18" s="28"/>
      <c r="D18" s="28"/>
      <c r="E18" s="28"/>
      <c r="F18" s="28"/>
      <c r="G18" s="28"/>
      <c r="H18" s="29"/>
    </row>
    <row r="19" spans="1:8" ht="12.75">
      <c r="A19" s="27"/>
      <c r="B19" s="28"/>
      <c r="C19" s="28"/>
      <c r="D19" s="28"/>
      <c r="E19" s="28"/>
      <c r="F19" s="28"/>
      <c r="G19" s="28"/>
      <c r="H19" s="29"/>
    </row>
    <row r="20" spans="1:8" ht="12.75">
      <c r="A20" s="27"/>
      <c r="B20" s="28"/>
      <c r="C20" s="28"/>
      <c r="D20" s="28"/>
      <c r="E20" s="28"/>
      <c r="F20" s="28"/>
      <c r="G20" s="28"/>
      <c r="H20" s="29"/>
    </row>
    <row r="21" spans="1:8" ht="12.75">
      <c r="A21" s="27"/>
      <c r="B21" s="28"/>
      <c r="C21" s="28"/>
      <c r="D21" s="28"/>
      <c r="E21" s="28"/>
      <c r="F21" s="28"/>
      <c r="G21" s="28"/>
      <c r="H21" s="29"/>
    </row>
    <row r="22" spans="1:8" ht="12.75">
      <c r="A22" s="27"/>
      <c r="B22" s="28"/>
      <c r="C22" s="28"/>
      <c r="D22" s="28"/>
      <c r="E22" s="28"/>
      <c r="F22" s="28"/>
      <c r="G22" s="28"/>
      <c r="H22" s="29"/>
    </row>
    <row r="23" spans="1:8" ht="12.75">
      <c r="A23" s="27"/>
      <c r="B23" s="28"/>
      <c r="C23" s="28"/>
      <c r="D23" s="28"/>
      <c r="E23" s="28"/>
      <c r="F23" s="28"/>
      <c r="G23" s="28"/>
      <c r="H23" s="29"/>
    </row>
    <row r="24" spans="1:8" ht="12.75">
      <c r="A24" s="27"/>
      <c r="B24" s="28"/>
      <c r="C24" s="28"/>
      <c r="D24" s="28"/>
      <c r="E24" s="28"/>
      <c r="F24" s="28"/>
      <c r="G24" s="28"/>
      <c r="H24" s="29"/>
    </row>
    <row r="25" spans="1:8" ht="12.75">
      <c r="A25" s="27"/>
      <c r="B25" s="28"/>
      <c r="C25" s="28"/>
      <c r="D25" s="28"/>
      <c r="E25" s="28"/>
      <c r="F25" s="28"/>
      <c r="G25" s="28"/>
      <c r="H25" s="29"/>
    </row>
    <row r="26" spans="1:8" ht="12.75">
      <c r="A26" s="27"/>
      <c r="B26" s="28"/>
      <c r="C26" s="28"/>
      <c r="D26" s="28"/>
      <c r="E26" s="28"/>
      <c r="F26" s="28"/>
      <c r="G26" s="28"/>
      <c r="H26" s="29"/>
    </row>
    <row r="27" spans="1:8" ht="12.75">
      <c r="A27" s="27"/>
      <c r="B27" s="28"/>
      <c r="C27" s="28"/>
      <c r="D27" s="28"/>
      <c r="E27" s="28"/>
      <c r="F27" s="28"/>
      <c r="G27" s="28"/>
      <c r="H27" s="29"/>
    </row>
    <row r="28" spans="1:8" ht="12.75">
      <c r="A28" s="27"/>
      <c r="B28" s="28"/>
      <c r="C28" s="28"/>
      <c r="D28" s="28"/>
      <c r="E28" s="28"/>
      <c r="F28" s="28"/>
      <c r="G28" s="28"/>
      <c r="H28" s="29"/>
    </row>
    <row r="29" spans="1:8" ht="12.75">
      <c r="A29" s="27"/>
      <c r="B29" s="28"/>
      <c r="C29" s="28"/>
      <c r="D29" s="28"/>
      <c r="E29" s="28"/>
      <c r="F29" s="28"/>
      <c r="G29" s="28"/>
      <c r="H29" s="29"/>
    </row>
    <row r="30" spans="1:8" ht="12.75">
      <c r="A30" s="27"/>
      <c r="B30" s="28"/>
      <c r="C30" s="28"/>
      <c r="D30" s="28"/>
      <c r="E30" s="28"/>
      <c r="F30" s="28"/>
      <c r="G30" s="28"/>
      <c r="H30" s="29"/>
    </row>
    <row r="31" spans="1:8" ht="12.75">
      <c r="A31" s="27"/>
      <c r="B31" s="28"/>
      <c r="C31" s="28"/>
      <c r="D31" s="28"/>
      <c r="E31" s="28"/>
      <c r="F31" s="28"/>
      <c r="G31" s="28"/>
      <c r="H31" s="29"/>
    </row>
    <row r="32" spans="1:8" ht="12.75">
      <c r="A32" s="27"/>
      <c r="B32" s="28"/>
      <c r="C32" s="28"/>
      <c r="D32" s="28"/>
      <c r="E32" s="28"/>
      <c r="F32" s="28"/>
      <c r="G32" s="28"/>
      <c r="H32" s="29"/>
    </row>
    <row r="33" spans="1:8" ht="12.75">
      <c r="A33" s="27"/>
      <c r="B33" s="28"/>
      <c r="C33" s="28"/>
      <c r="D33" s="28"/>
      <c r="E33" s="28"/>
      <c r="F33" s="28"/>
      <c r="G33" s="28"/>
      <c r="H33" s="29"/>
    </row>
    <row r="34" spans="1:8" ht="12.75">
      <c r="A34" s="27"/>
      <c r="B34" s="28"/>
      <c r="C34" s="28"/>
      <c r="D34" s="28"/>
      <c r="E34" s="28"/>
      <c r="F34" s="28"/>
      <c r="G34" s="28"/>
      <c r="H34" s="29"/>
    </row>
    <row r="35" spans="1:8" ht="12.75">
      <c r="A35" s="27"/>
      <c r="B35" s="28"/>
      <c r="C35" s="28"/>
      <c r="D35" s="28"/>
      <c r="E35" s="28"/>
      <c r="F35" s="28"/>
      <c r="G35" s="28"/>
      <c r="H35" s="29"/>
    </row>
    <row r="36" spans="1:8" ht="12.75">
      <c r="A36" s="27"/>
      <c r="B36" s="28"/>
      <c r="C36" s="28"/>
      <c r="D36" s="28"/>
      <c r="E36" s="28"/>
      <c r="F36" s="28"/>
      <c r="G36" s="28"/>
      <c r="H36" s="29"/>
    </row>
    <row r="37" spans="1:8" ht="12.75">
      <c r="A37" s="27"/>
      <c r="B37" s="28"/>
      <c r="C37" s="28"/>
      <c r="D37" s="28"/>
      <c r="E37" s="28"/>
      <c r="F37" s="28"/>
      <c r="G37" s="28"/>
      <c r="H37" s="29"/>
    </row>
    <row r="38" spans="1:8" ht="12.75">
      <c r="A38" s="27"/>
      <c r="B38" s="28"/>
      <c r="C38" s="28"/>
      <c r="D38" s="28"/>
      <c r="E38" s="28"/>
      <c r="F38" s="28"/>
      <c r="G38" s="28"/>
      <c r="H38" s="29"/>
    </row>
    <row r="39" spans="1:8" ht="12.75">
      <c r="A39" s="27"/>
      <c r="B39" s="28"/>
      <c r="C39" s="28"/>
      <c r="D39" s="28"/>
      <c r="E39" s="28"/>
      <c r="F39" s="28"/>
      <c r="G39" s="28"/>
      <c r="H39" s="29"/>
    </row>
    <row r="40" spans="1:8" ht="12.75">
      <c r="A40" s="27"/>
      <c r="B40" s="28"/>
      <c r="C40" s="28"/>
      <c r="D40" s="28"/>
      <c r="E40" s="28"/>
      <c r="F40" s="28"/>
      <c r="G40" s="28"/>
      <c r="H40" s="29"/>
    </row>
    <row r="41" spans="1:8" ht="12.75">
      <c r="A41" s="27"/>
      <c r="B41" s="28"/>
      <c r="C41" s="28"/>
      <c r="D41" s="28"/>
      <c r="E41" s="28"/>
      <c r="F41" s="28"/>
      <c r="G41" s="28"/>
      <c r="H41" s="29"/>
    </row>
    <row r="42" spans="1:8" ht="12.75">
      <c r="A42" s="27"/>
      <c r="B42" s="28"/>
      <c r="C42" s="28"/>
      <c r="D42" s="28"/>
      <c r="E42" s="28"/>
      <c r="F42" s="28"/>
      <c r="G42" s="28"/>
      <c r="H42" s="29"/>
    </row>
    <row r="43" spans="1:8" ht="12.75">
      <c r="A43" s="27"/>
      <c r="B43" s="28"/>
      <c r="C43" s="28"/>
      <c r="D43" s="28"/>
      <c r="E43" s="28"/>
      <c r="F43" s="28"/>
      <c r="G43" s="28"/>
      <c r="H43" s="29"/>
    </row>
    <row r="44" spans="1:8" ht="12.75">
      <c r="A44" s="27"/>
      <c r="B44" s="28"/>
      <c r="C44" s="28"/>
      <c r="D44" s="28"/>
      <c r="E44" s="28"/>
      <c r="F44" s="28"/>
      <c r="G44" s="28"/>
      <c r="H44" s="29"/>
    </row>
    <row r="45" spans="1:8" ht="12.75">
      <c r="A45" s="27"/>
      <c r="B45" s="28"/>
      <c r="C45" s="28"/>
      <c r="D45" s="28"/>
      <c r="E45" s="28"/>
      <c r="F45" s="28"/>
      <c r="G45" s="28"/>
      <c r="H45" s="29"/>
    </row>
    <row r="46" spans="1:8" ht="12.75">
      <c r="A46" s="27"/>
      <c r="B46" s="28"/>
      <c r="C46" s="28"/>
      <c r="D46" s="28"/>
      <c r="E46" s="28"/>
      <c r="F46" s="28"/>
      <c r="G46" s="28"/>
      <c r="H46" s="29"/>
    </row>
    <row r="47" spans="1:8" ht="12.75">
      <c r="A47" s="27"/>
      <c r="B47" s="28"/>
      <c r="C47" s="28"/>
      <c r="D47" s="28"/>
      <c r="E47" s="28"/>
      <c r="F47" s="28"/>
      <c r="G47" s="28"/>
      <c r="H47" s="29"/>
    </row>
    <row r="48" spans="1:8" ht="12.75">
      <c r="A48" s="27"/>
      <c r="B48" s="28"/>
      <c r="C48" s="28"/>
      <c r="D48" s="28"/>
      <c r="E48" s="28"/>
      <c r="F48" s="28"/>
      <c r="G48" s="28"/>
      <c r="H48" s="29"/>
    </row>
    <row r="49" spans="1:8" ht="12.75">
      <c r="A49" s="27"/>
      <c r="B49" s="28"/>
      <c r="C49" s="28"/>
      <c r="D49" s="28"/>
      <c r="E49" s="28"/>
      <c r="F49" s="28"/>
      <c r="G49" s="28"/>
      <c r="H49" s="29"/>
    </row>
    <row r="50" spans="1:8" ht="12.75">
      <c r="A50" s="27"/>
      <c r="B50" s="28"/>
      <c r="C50" s="28"/>
      <c r="D50" s="28"/>
      <c r="E50" s="28"/>
      <c r="F50" s="28"/>
      <c r="G50" s="28"/>
      <c r="H50" s="29"/>
    </row>
    <row r="51" spans="1:8" ht="12.75">
      <c r="A51" s="27"/>
      <c r="B51" s="28"/>
      <c r="C51" s="28"/>
      <c r="D51" s="28"/>
      <c r="E51" s="28"/>
      <c r="F51" s="28"/>
      <c r="G51" s="28"/>
      <c r="H51" s="29"/>
    </row>
    <row r="52" spans="1:8" ht="12.75">
      <c r="A52" s="27"/>
      <c r="B52" s="28"/>
      <c r="C52" s="28"/>
      <c r="D52" s="28"/>
      <c r="E52" s="28"/>
      <c r="F52" s="28"/>
      <c r="G52" s="28"/>
      <c r="H52" s="29"/>
    </row>
    <row r="53" spans="1:8" ht="12.75">
      <c r="A53" s="27"/>
      <c r="B53" s="28"/>
      <c r="C53" s="28"/>
      <c r="D53" s="28"/>
      <c r="E53" s="28"/>
      <c r="F53" s="28"/>
      <c r="G53" s="28"/>
      <c r="H53" s="29"/>
    </row>
    <row r="54" spans="1:8" ht="12.75">
      <c r="A54" s="27"/>
      <c r="B54" s="28"/>
      <c r="C54" s="28"/>
      <c r="D54" s="28"/>
      <c r="E54" s="28"/>
      <c r="F54" s="28"/>
      <c r="G54" s="28"/>
      <c r="H54" s="29"/>
    </row>
    <row r="55" spans="1:8" ht="12.75">
      <c r="A55" s="27"/>
      <c r="B55" s="28"/>
      <c r="C55" s="28"/>
      <c r="D55" s="28"/>
      <c r="E55" s="28"/>
      <c r="F55" s="28"/>
      <c r="G55" s="28"/>
      <c r="H55" s="29"/>
    </row>
    <row r="56" spans="1:8" ht="12.75">
      <c r="A56" s="27"/>
      <c r="B56" s="28"/>
      <c r="C56" s="28"/>
      <c r="D56" s="28"/>
      <c r="E56" s="28"/>
      <c r="F56" s="28"/>
      <c r="G56" s="28"/>
      <c r="H56" s="29"/>
    </row>
    <row r="57" spans="1:8" ht="12.75">
      <c r="A57" s="27"/>
      <c r="B57" s="28"/>
      <c r="C57" s="28"/>
      <c r="D57" s="28"/>
      <c r="E57" s="28"/>
      <c r="F57" s="28"/>
      <c r="G57" s="28"/>
      <c r="H57" s="29"/>
    </row>
    <row r="58" spans="1:8" ht="12.75">
      <c r="A58" s="27"/>
      <c r="B58" s="28"/>
      <c r="C58" s="28"/>
      <c r="D58" s="30" t="s">
        <v>135</v>
      </c>
      <c r="E58" s="28"/>
      <c r="F58" s="30" t="s">
        <v>136</v>
      </c>
      <c r="G58" s="28"/>
      <c r="H58" s="29"/>
    </row>
    <row r="59" spans="1:8" ht="12.75">
      <c r="A59" s="31" t="s">
        <v>138</v>
      </c>
      <c r="B59" s="32"/>
      <c r="C59" s="32"/>
      <c r="D59" s="33"/>
      <c r="E59" s="32"/>
      <c r="F59" s="33"/>
      <c r="G59" s="32"/>
      <c r="H59" s="3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28">
      <selection activeCell="B61" sqref="B61"/>
    </sheetView>
  </sheetViews>
  <sheetFormatPr defaultColWidth="11.421875" defaultRowHeight="12.75"/>
  <sheetData>
    <row r="1" spans="1:8" ht="12.75">
      <c r="A1" s="21" t="s">
        <v>139</v>
      </c>
      <c r="B1" s="21"/>
      <c r="C1" s="21"/>
      <c r="D1" s="21"/>
      <c r="E1" s="21"/>
      <c r="F1" s="21"/>
      <c r="G1" s="21"/>
      <c r="H1" s="35"/>
    </row>
    <row r="2" spans="1:8" ht="12.75">
      <c r="A2" s="24" t="s">
        <v>142</v>
      </c>
      <c r="B2" s="25"/>
      <c r="C2" s="25"/>
      <c r="D2" s="25"/>
      <c r="E2" s="25"/>
      <c r="F2" s="25"/>
      <c r="G2" s="25"/>
      <c r="H2" s="26"/>
    </row>
    <row r="3" spans="1:8" ht="12.75">
      <c r="A3" s="27"/>
      <c r="B3" s="28"/>
      <c r="C3" s="28"/>
      <c r="D3" s="28"/>
      <c r="E3" s="28"/>
      <c r="F3" s="28"/>
      <c r="G3" s="28"/>
      <c r="H3" s="29"/>
    </row>
    <row r="4" spans="1:8" ht="12.75">
      <c r="A4" s="27"/>
      <c r="B4" s="28"/>
      <c r="C4" s="28"/>
      <c r="D4" s="28"/>
      <c r="E4" s="28"/>
      <c r="F4" s="28"/>
      <c r="G4" s="28"/>
      <c r="H4" s="29"/>
    </row>
    <row r="5" spans="1:8" ht="12.75">
      <c r="A5" s="27"/>
      <c r="B5" s="28"/>
      <c r="C5" s="28"/>
      <c r="D5" s="28"/>
      <c r="E5" s="28"/>
      <c r="F5" s="28"/>
      <c r="G5" s="28"/>
      <c r="H5" s="29"/>
    </row>
    <row r="6" spans="1:8" ht="12.75">
      <c r="A6" s="27"/>
      <c r="B6" s="28"/>
      <c r="C6" s="28"/>
      <c r="D6" s="28"/>
      <c r="E6" s="28"/>
      <c r="F6" s="28"/>
      <c r="G6" s="28"/>
      <c r="H6" s="29"/>
    </row>
    <row r="7" spans="1:8" ht="12.75">
      <c r="A7" s="27"/>
      <c r="B7" s="28"/>
      <c r="C7" s="28"/>
      <c r="D7" s="28"/>
      <c r="E7" s="28"/>
      <c r="F7" s="28"/>
      <c r="G7" s="28"/>
      <c r="H7" s="29"/>
    </row>
    <row r="8" spans="1:8" ht="12.75">
      <c r="A8" s="27"/>
      <c r="B8" s="28"/>
      <c r="C8" s="28"/>
      <c r="D8" s="28"/>
      <c r="E8" s="28"/>
      <c r="F8" s="28"/>
      <c r="G8" s="28"/>
      <c r="H8" s="29"/>
    </row>
    <row r="9" spans="1:8" ht="12.75">
      <c r="A9" s="27"/>
      <c r="B9" s="28"/>
      <c r="C9" s="28"/>
      <c r="D9" s="28"/>
      <c r="E9" s="28"/>
      <c r="F9" s="28"/>
      <c r="G9" s="28"/>
      <c r="H9" s="29"/>
    </row>
    <row r="10" spans="1:8" ht="12.75">
      <c r="A10" s="27"/>
      <c r="B10" s="28"/>
      <c r="C10" s="28"/>
      <c r="D10" s="28"/>
      <c r="E10" s="28"/>
      <c r="F10" s="28"/>
      <c r="G10" s="28"/>
      <c r="H10" s="29"/>
    </row>
    <row r="11" spans="1:8" ht="12.75">
      <c r="A11" s="27"/>
      <c r="B11" s="28"/>
      <c r="C11" s="28"/>
      <c r="D11" s="28"/>
      <c r="E11" s="28"/>
      <c r="F11" s="28"/>
      <c r="G11" s="28"/>
      <c r="H11" s="29"/>
    </row>
    <row r="12" spans="1:8" ht="12.75">
      <c r="A12" s="27"/>
      <c r="B12" s="28"/>
      <c r="C12" s="28"/>
      <c r="D12" s="28"/>
      <c r="E12" s="28"/>
      <c r="F12" s="28"/>
      <c r="G12" s="28"/>
      <c r="H12" s="29"/>
    </row>
    <row r="13" spans="1:8" ht="12.75">
      <c r="A13" s="27"/>
      <c r="B13" s="28"/>
      <c r="C13" s="28"/>
      <c r="D13" s="28"/>
      <c r="E13" s="28"/>
      <c r="F13" s="28"/>
      <c r="G13" s="28"/>
      <c r="H13" s="29"/>
    </row>
    <row r="14" spans="1:8" ht="12.75">
      <c r="A14" s="27"/>
      <c r="B14" s="28"/>
      <c r="C14" s="28"/>
      <c r="D14" s="28"/>
      <c r="E14" s="28"/>
      <c r="F14" s="28"/>
      <c r="G14" s="28"/>
      <c r="H14" s="29"/>
    </row>
    <row r="15" spans="1:8" ht="12.75">
      <c r="A15" s="27"/>
      <c r="B15" s="28"/>
      <c r="C15" s="28"/>
      <c r="D15" s="28"/>
      <c r="E15" s="28"/>
      <c r="F15" s="28"/>
      <c r="G15" s="28"/>
      <c r="H15" s="29"/>
    </row>
    <row r="16" spans="1:8" ht="12.75">
      <c r="A16" s="27"/>
      <c r="B16" s="28"/>
      <c r="C16" s="28"/>
      <c r="D16" s="28"/>
      <c r="E16" s="28"/>
      <c r="F16" s="28"/>
      <c r="G16" s="28"/>
      <c r="H16" s="29"/>
    </row>
    <row r="17" spans="1:8" ht="12.75">
      <c r="A17" s="27"/>
      <c r="B17" s="28"/>
      <c r="C17" s="28"/>
      <c r="D17" s="28"/>
      <c r="E17" s="28"/>
      <c r="F17" s="28"/>
      <c r="G17" s="28"/>
      <c r="H17" s="29"/>
    </row>
    <row r="18" spans="1:8" ht="12.75">
      <c r="A18" s="27"/>
      <c r="B18" s="28"/>
      <c r="C18" s="28"/>
      <c r="D18" s="28"/>
      <c r="E18" s="28"/>
      <c r="F18" s="28"/>
      <c r="G18" s="28"/>
      <c r="H18" s="29"/>
    </row>
    <row r="19" spans="1:8" ht="12.75">
      <c r="A19" s="27"/>
      <c r="B19" s="28"/>
      <c r="C19" s="28"/>
      <c r="D19" s="28"/>
      <c r="E19" s="28"/>
      <c r="F19" s="28"/>
      <c r="G19" s="28"/>
      <c r="H19" s="29"/>
    </row>
    <row r="20" spans="1:8" ht="12.75">
      <c r="A20" s="27"/>
      <c r="B20" s="28"/>
      <c r="C20" s="28"/>
      <c r="D20" s="28"/>
      <c r="E20" s="28"/>
      <c r="F20" s="28"/>
      <c r="G20" s="28"/>
      <c r="H20" s="29"/>
    </row>
    <row r="21" spans="1:8" ht="12.75">
      <c r="A21" s="27"/>
      <c r="B21" s="28"/>
      <c r="C21" s="28"/>
      <c r="D21" s="28"/>
      <c r="E21" s="28"/>
      <c r="F21" s="28"/>
      <c r="G21" s="28"/>
      <c r="H21" s="29"/>
    </row>
    <row r="22" spans="1:8" ht="12.75">
      <c r="A22" s="27"/>
      <c r="B22" s="28"/>
      <c r="C22" s="28"/>
      <c r="D22" s="28"/>
      <c r="E22" s="28"/>
      <c r="F22" s="28"/>
      <c r="G22" s="28"/>
      <c r="H22" s="29"/>
    </row>
    <row r="23" spans="1:8" ht="12.75">
      <c r="A23" s="27"/>
      <c r="B23" s="28"/>
      <c r="C23" s="28"/>
      <c r="D23" s="28"/>
      <c r="E23" s="28"/>
      <c r="F23" s="28"/>
      <c r="G23" s="28"/>
      <c r="H23" s="29"/>
    </row>
    <row r="24" spans="1:8" ht="12.75">
      <c r="A24" s="27"/>
      <c r="B24" s="28"/>
      <c r="C24" s="28"/>
      <c r="D24" s="28"/>
      <c r="E24" s="28"/>
      <c r="F24" s="28"/>
      <c r="G24" s="28"/>
      <c r="H24" s="29"/>
    </row>
    <row r="25" spans="1:8" ht="12.75">
      <c r="A25" s="27"/>
      <c r="B25" s="28"/>
      <c r="C25" s="28"/>
      <c r="D25" s="28"/>
      <c r="E25" s="28"/>
      <c r="F25" s="28"/>
      <c r="G25" s="28"/>
      <c r="H25" s="29"/>
    </row>
    <row r="26" spans="1:8" ht="12.75">
      <c r="A26" s="27"/>
      <c r="B26" s="28"/>
      <c r="C26" s="28"/>
      <c r="D26" s="28"/>
      <c r="E26" s="28"/>
      <c r="F26" s="28"/>
      <c r="G26" s="28"/>
      <c r="H26" s="29"/>
    </row>
    <row r="27" spans="1:8" ht="12.75">
      <c r="A27" s="27"/>
      <c r="B27" s="28"/>
      <c r="C27" s="28"/>
      <c r="D27" s="28"/>
      <c r="E27" s="28"/>
      <c r="F27" s="28"/>
      <c r="G27" s="28"/>
      <c r="H27" s="29"/>
    </row>
    <row r="28" spans="1:8" ht="12.75">
      <c r="A28" s="27"/>
      <c r="B28" s="28"/>
      <c r="C28" s="28"/>
      <c r="D28" s="28"/>
      <c r="E28" s="28"/>
      <c r="F28" s="28"/>
      <c r="G28" s="28"/>
      <c r="H28" s="29"/>
    </row>
    <row r="29" spans="1:8" ht="12.75">
      <c r="A29" s="27"/>
      <c r="B29" s="28"/>
      <c r="C29" s="28"/>
      <c r="D29" s="28"/>
      <c r="E29" s="28"/>
      <c r="F29" s="28"/>
      <c r="G29" s="28"/>
      <c r="H29" s="29"/>
    </row>
    <row r="30" spans="1:8" ht="12.75">
      <c r="A30" s="27"/>
      <c r="B30" s="28"/>
      <c r="C30" s="28"/>
      <c r="D30" s="28"/>
      <c r="E30" s="28"/>
      <c r="F30" s="28"/>
      <c r="G30" s="28"/>
      <c r="H30" s="29"/>
    </row>
    <row r="31" spans="1:8" ht="12.75">
      <c r="A31" s="27"/>
      <c r="B31" s="28"/>
      <c r="C31" s="28"/>
      <c r="D31" s="28"/>
      <c r="E31" s="28"/>
      <c r="F31" s="28"/>
      <c r="G31" s="28"/>
      <c r="H31" s="29"/>
    </row>
    <row r="32" spans="1:8" ht="12.75">
      <c r="A32" s="27"/>
      <c r="B32" s="28"/>
      <c r="C32" s="28"/>
      <c r="D32" s="28"/>
      <c r="E32" s="28"/>
      <c r="F32" s="28"/>
      <c r="G32" s="28"/>
      <c r="H32" s="29"/>
    </row>
    <row r="33" spans="1:8" ht="12.75">
      <c r="A33" s="27"/>
      <c r="B33" s="28"/>
      <c r="C33" s="28"/>
      <c r="D33" s="28"/>
      <c r="E33" s="28"/>
      <c r="F33" s="28"/>
      <c r="G33" s="28"/>
      <c r="H33" s="29"/>
    </row>
    <row r="34" spans="1:8" ht="12.75">
      <c r="A34" s="27"/>
      <c r="B34" s="28"/>
      <c r="C34" s="28"/>
      <c r="D34" s="28"/>
      <c r="E34" s="28"/>
      <c r="F34" s="28"/>
      <c r="G34" s="28"/>
      <c r="H34" s="29"/>
    </row>
    <row r="35" spans="1:8" ht="12.75">
      <c r="A35" s="27"/>
      <c r="B35" s="28"/>
      <c r="C35" s="28"/>
      <c r="D35" s="28"/>
      <c r="E35" s="28"/>
      <c r="F35" s="28"/>
      <c r="G35" s="28"/>
      <c r="H35" s="29"/>
    </row>
    <row r="36" spans="1:8" ht="12.75">
      <c r="A36" s="27"/>
      <c r="B36" s="28"/>
      <c r="C36" s="28"/>
      <c r="D36" s="28"/>
      <c r="E36" s="28"/>
      <c r="F36" s="28"/>
      <c r="G36" s="28"/>
      <c r="H36" s="29"/>
    </row>
    <row r="37" spans="1:8" ht="12.75">
      <c r="A37" s="27"/>
      <c r="B37" s="28"/>
      <c r="C37" s="28"/>
      <c r="D37" s="28"/>
      <c r="E37" s="28"/>
      <c r="F37" s="28"/>
      <c r="G37" s="28"/>
      <c r="H37" s="29"/>
    </row>
    <row r="38" spans="1:8" ht="12.75">
      <c r="A38" s="27"/>
      <c r="B38" s="28"/>
      <c r="C38" s="28"/>
      <c r="D38" s="28"/>
      <c r="E38" s="28"/>
      <c r="F38" s="28"/>
      <c r="G38" s="28"/>
      <c r="H38" s="29"/>
    </row>
    <row r="39" spans="1:8" ht="12.75">
      <c r="A39" s="27"/>
      <c r="B39" s="28"/>
      <c r="C39" s="28"/>
      <c r="D39" s="28"/>
      <c r="E39" s="28"/>
      <c r="F39" s="28"/>
      <c r="G39" s="28"/>
      <c r="H39" s="29"/>
    </row>
    <row r="40" spans="1:8" ht="12.75">
      <c r="A40" s="27"/>
      <c r="B40" s="28"/>
      <c r="C40" s="28"/>
      <c r="D40" s="28"/>
      <c r="E40" s="28"/>
      <c r="F40" s="28"/>
      <c r="G40" s="28"/>
      <c r="H40" s="29"/>
    </row>
    <row r="41" spans="1:8" ht="12.75">
      <c r="A41" s="27"/>
      <c r="B41" s="28"/>
      <c r="C41" s="28"/>
      <c r="D41" s="28"/>
      <c r="E41" s="28"/>
      <c r="F41" s="28"/>
      <c r="G41" s="28"/>
      <c r="H41" s="29"/>
    </row>
    <row r="42" spans="1:8" ht="12.75">
      <c r="A42" s="27"/>
      <c r="B42" s="28"/>
      <c r="C42" s="28"/>
      <c r="D42" s="28"/>
      <c r="E42" s="28"/>
      <c r="F42" s="28"/>
      <c r="G42" s="28"/>
      <c r="H42" s="29"/>
    </row>
    <row r="43" spans="1:8" ht="12.75">
      <c r="A43" s="27"/>
      <c r="B43" s="28"/>
      <c r="C43" s="28"/>
      <c r="D43" s="28"/>
      <c r="E43" s="28"/>
      <c r="F43" s="28"/>
      <c r="G43" s="28"/>
      <c r="H43" s="29"/>
    </row>
    <row r="44" spans="1:8" ht="12.75">
      <c r="A44" s="27"/>
      <c r="B44" s="28"/>
      <c r="C44" s="28"/>
      <c r="D44" s="28"/>
      <c r="E44" s="28"/>
      <c r="F44" s="28"/>
      <c r="G44" s="28"/>
      <c r="H44" s="29"/>
    </row>
    <row r="45" spans="1:8" ht="12.75">
      <c r="A45" s="27"/>
      <c r="B45" s="28"/>
      <c r="C45" s="28"/>
      <c r="D45" s="28"/>
      <c r="E45" s="28"/>
      <c r="F45" s="28"/>
      <c r="G45" s="28"/>
      <c r="H45" s="29"/>
    </row>
    <row r="46" spans="1:8" ht="12.75">
      <c r="A46" s="27"/>
      <c r="B46" s="28"/>
      <c r="C46" s="28"/>
      <c r="D46" s="28"/>
      <c r="E46" s="28"/>
      <c r="F46" s="28"/>
      <c r="G46" s="28"/>
      <c r="H46" s="29"/>
    </row>
    <row r="47" spans="1:8" ht="12.75">
      <c r="A47" s="27"/>
      <c r="B47" s="28"/>
      <c r="C47" s="28"/>
      <c r="D47" s="28"/>
      <c r="E47" s="28"/>
      <c r="F47" s="28"/>
      <c r="G47" s="28"/>
      <c r="H47" s="29"/>
    </row>
    <row r="48" spans="1:8" ht="12.75">
      <c r="A48" s="27"/>
      <c r="B48" s="28"/>
      <c r="C48" s="28"/>
      <c r="D48" s="28"/>
      <c r="E48" s="28"/>
      <c r="F48" s="28"/>
      <c r="G48" s="28"/>
      <c r="H48" s="29"/>
    </row>
    <row r="49" spans="1:8" ht="12.75">
      <c r="A49" s="27"/>
      <c r="B49" s="28"/>
      <c r="C49" s="28"/>
      <c r="D49" s="28"/>
      <c r="E49" s="28"/>
      <c r="F49" s="28"/>
      <c r="G49" s="28"/>
      <c r="H49" s="29"/>
    </row>
    <row r="50" spans="1:8" ht="12.75">
      <c r="A50" s="27"/>
      <c r="B50" s="28"/>
      <c r="C50" s="28"/>
      <c r="D50" s="28"/>
      <c r="E50" s="28"/>
      <c r="F50" s="28"/>
      <c r="G50" s="28"/>
      <c r="H50" s="29"/>
    </row>
    <row r="51" spans="1:8" ht="12.75">
      <c r="A51" s="27"/>
      <c r="B51" s="28"/>
      <c r="C51" s="28"/>
      <c r="D51" s="28"/>
      <c r="E51" s="28"/>
      <c r="F51" s="28"/>
      <c r="G51" s="28"/>
      <c r="H51" s="29"/>
    </row>
    <row r="52" spans="1:8" ht="12.75">
      <c r="A52" s="27"/>
      <c r="B52" s="28"/>
      <c r="C52" s="28"/>
      <c r="D52" s="28"/>
      <c r="E52" s="28"/>
      <c r="F52" s="28"/>
      <c r="G52" s="28"/>
      <c r="H52" s="29"/>
    </row>
    <row r="53" spans="1:8" ht="12.75">
      <c r="A53" s="27"/>
      <c r="B53" s="28"/>
      <c r="C53" s="28"/>
      <c r="D53" s="28"/>
      <c r="E53" s="28"/>
      <c r="F53" s="28"/>
      <c r="G53" s="28"/>
      <c r="H53" s="29"/>
    </row>
    <row r="54" spans="1:8" ht="12.75">
      <c r="A54" s="27"/>
      <c r="B54" s="28"/>
      <c r="C54" s="28"/>
      <c r="D54" s="28"/>
      <c r="E54" s="28"/>
      <c r="F54" s="28"/>
      <c r="G54" s="28"/>
      <c r="H54" s="29"/>
    </row>
    <row r="55" spans="1:8" ht="12.75">
      <c r="A55" s="27"/>
      <c r="B55" s="28"/>
      <c r="C55" s="28"/>
      <c r="D55" s="30" t="s">
        <v>135</v>
      </c>
      <c r="E55" s="28"/>
      <c r="F55" s="30" t="s">
        <v>136</v>
      </c>
      <c r="G55" s="28"/>
      <c r="H55" s="29"/>
    </row>
    <row r="56" spans="1:8" ht="12.75">
      <c r="A56" s="27"/>
      <c r="B56" s="28"/>
      <c r="C56" s="28"/>
      <c r="D56" s="28"/>
      <c r="E56" s="28"/>
      <c r="F56" s="28"/>
      <c r="G56" s="28"/>
      <c r="H56" s="29"/>
    </row>
    <row r="57" spans="1:8" ht="12.75">
      <c r="A57" s="31" t="s">
        <v>138</v>
      </c>
      <c r="B57" s="32"/>
      <c r="C57" s="32"/>
      <c r="D57" s="32"/>
      <c r="E57" s="32"/>
      <c r="F57" s="32"/>
      <c r="G57" s="32"/>
      <c r="H57" s="3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36" t="s">
        <v>140</v>
      </c>
      <c r="B1" s="37"/>
      <c r="C1" s="37"/>
      <c r="D1" s="37"/>
      <c r="E1" s="37"/>
      <c r="F1" s="37"/>
      <c r="G1" s="37"/>
      <c r="H1" s="38"/>
    </row>
    <row r="2" spans="1:8" ht="12.75">
      <c r="A2" s="39" t="s">
        <v>141</v>
      </c>
      <c r="B2" s="40"/>
      <c r="C2" s="40"/>
      <c r="D2" s="40"/>
      <c r="E2" s="40"/>
      <c r="F2" s="40"/>
      <c r="G2" s="40"/>
      <c r="H2" s="41"/>
    </row>
    <row r="3" spans="1:8" ht="12.75">
      <c r="A3" s="42"/>
      <c r="B3" s="43"/>
      <c r="C3" s="43"/>
      <c r="D3" s="43"/>
      <c r="E3" s="43"/>
      <c r="F3" s="43"/>
      <c r="G3" s="43"/>
      <c r="H3" s="44"/>
    </row>
    <row r="4" spans="1:8" ht="12.75">
      <c r="A4" s="42"/>
      <c r="B4" s="43"/>
      <c r="C4" s="43"/>
      <c r="D4" s="43"/>
      <c r="E4" s="43"/>
      <c r="F4" s="43"/>
      <c r="G4" s="43"/>
      <c r="H4" s="44"/>
    </row>
    <row r="5" spans="1:8" ht="12.75">
      <c r="A5" s="42"/>
      <c r="B5" s="43"/>
      <c r="C5" s="43"/>
      <c r="D5" s="43"/>
      <c r="E5" s="43"/>
      <c r="F5" s="43"/>
      <c r="G5" s="43"/>
      <c r="H5" s="44"/>
    </row>
    <row r="6" spans="1:8" ht="12.75">
      <c r="A6" s="42"/>
      <c r="B6" s="43"/>
      <c r="C6" s="43"/>
      <c r="D6" s="43"/>
      <c r="E6" s="43"/>
      <c r="F6" s="43"/>
      <c r="G6" s="43"/>
      <c r="H6" s="44"/>
    </row>
    <row r="7" spans="1:8" ht="12.75">
      <c r="A7" s="42"/>
      <c r="B7" s="43"/>
      <c r="C7" s="43"/>
      <c r="D7" s="43"/>
      <c r="E7" s="43"/>
      <c r="F7" s="43"/>
      <c r="G7" s="43"/>
      <c r="H7" s="44"/>
    </row>
    <row r="8" spans="1:8" ht="12.75">
      <c r="A8" s="42"/>
      <c r="B8" s="43"/>
      <c r="C8" s="43"/>
      <c r="D8" s="43"/>
      <c r="E8" s="43"/>
      <c r="F8" s="43"/>
      <c r="G8" s="43"/>
      <c r="H8" s="44"/>
    </row>
    <row r="9" spans="1:8" ht="12.75">
      <c r="A9" s="42"/>
      <c r="B9" s="43"/>
      <c r="C9" s="43"/>
      <c r="D9" s="43"/>
      <c r="E9" s="43"/>
      <c r="F9" s="43"/>
      <c r="G9" s="43"/>
      <c r="H9" s="44"/>
    </row>
    <row r="10" spans="1:8" ht="12.75">
      <c r="A10" s="42"/>
      <c r="B10" s="43"/>
      <c r="C10" s="43"/>
      <c r="D10" s="43"/>
      <c r="E10" s="43"/>
      <c r="F10" s="43"/>
      <c r="G10" s="43"/>
      <c r="H10" s="44"/>
    </row>
    <row r="11" spans="1:8" ht="12.75">
      <c r="A11" s="42"/>
      <c r="B11" s="43"/>
      <c r="C11" s="43"/>
      <c r="D11" s="43"/>
      <c r="E11" s="43"/>
      <c r="F11" s="43"/>
      <c r="G11" s="43"/>
      <c r="H11" s="44"/>
    </row>
    <row r="12" spans="1:8" ht="12.75">
      <c r="A12" s="42"/>
      <c r="B12" s="43"/>
      <c r="C12" s="43"/>
      <c r="D12" s="43"/>
      <c r="E12" s="43"/>
      <c r="F12" s="43"/>
      <c r="G12" s="43"/>
      <c r="H12" s="44"/>
    </row>
    <row r="13" spans="1:8" ht="12.75">
      <c r="A13" s="42"/>
      <c r="B13" s="43"/>
      <c r="C13" s="43"/>
      <c r="D13" s="43"/>
      <c r="E13" s="43"/>
      <c r="F13" s="43"/>
      <c r="G13" s="43"/>
      <c r="H13" s="44"/>
    </row>
    <row r="14" spans="1:8" ht="12.75">
      <c r="A14" s="42"/>
      <c r="B14" s="43"/>
      <c r="C14" s="43"/>
      <c r="D14" s="43"/>
      <c r="E14" s="43"/>
      <c r="F14" s="43"/>
      <c r="G14" s="43"/>
      <c r="H14" s="44"/>
    </row>
    <row r="15" spans="1:8" ht="12.75">
      <c r="A15" s="42"/>
      <c r="B15" s="43"/>
      <c r="C15" s="43"/>
      <c r="D15" s="43"/>
      <c r="E15" s="43"/>
      <c r="F15" s="43"/>
      <c r="G15" s="43"/>
      <c r="H15" s="44"/>
    </row>
    <row r="16" spans="1:8" ht="12.75">
      <c r="A16" s="42"/>
      <c r="B16" s="43"/>
      <c r="C16" s="43"/>
      <c r="D16" s="43"/>
      <c r="E16" s="43"/>
      <c r="F16" s="43"/>
      <c r="G16" s="43"/>
      <c r="H16" s="44"/>
    </row>
    <row r="17" spans="1:8" ht="12.75">
      <c r="A17" s="42"/>
      <c r="B17" s="43"/>
      <c r="C17" s="43"/>
      <c r="D17" s="43"/>
      <c r="E17" s="43"/>
      <c r="F17" s="43"/>
      <c r="G17" s="43"/>
      <c r="H17" s="44"/>
    </row>
    <row r="18" spans="1:8" ht="12.75">
      <c r="A18" s="42"/>
      <c r="B18" s="43"/>
      <c r="C18" s="43"/>
      <c r="D18" s="43"/>
      <c r="E18" s="43"/>
      <c r="F18" s="43"/>
      <c r="G18" s="43"/>
      <c r="H18" s="44"/>
    </row>
    <row r="19" spans="1:8" ht="12.75">
      <c r="A19" s="42"/>
      <c r="B19" s="43"/>
      <c r="C19" s="43"/>
      <c r="D19" s="43"/>
      <c r="E19" s="43"/>
      <c r="F19" s="43"/>
      <c r="G19" s="43"/>
      <c r="H19" s="44"/>
    </row>
    <row r="20" spans="1:8" ht="12.75">
      <c r="A20" s="42"/>
      <c r="B20" s="43"/>
      <c r="C20" s="43"/>
      <c r="D20" s="43"/>
      <c r="E20" s="43"/>
      <c r="F20" s="43"/>
      <c r="G20" s="43"/>
      <c r="H20" s="44"/>
    </row>
    <row r="21" spans="1:8" ht="12.75">
      <c r="A21" s="42"/>
      <c r="B21" s="43"/>
      <c r="C21" s="43"/>
      <c r="D21" s="43"/>
      <c r="E21" s="43"/>
      <c r="F21" s="43"/>
      <c r="G21" s="43"/>
      <c r="H21" s="44"/>
    </row>
    <row r="22" spans="1:8" ht="12.75">
      <c r="A22" s="42"/>
      <c r="B22" s="43"/>
      <c r="C22" s="43"/>
      <c r="D22" s="43"/>
      <c r="E22" s="43"/>
      <c r="F22" s="43"/>
      <c r="G22" s="43"/>
      <c r="H22" s="44"/>
    </row>
    <row r="23" spans="1:8" ht="12.75">
      <c r="A23" s="42"/>
      <c r="B23" s="43"/>
      <c r="C23" s="43"/>
      <c r="D23" s="43"/>
      <c r="E23" s="43"/>
      <c r="F23" s="43"/>
      <c r="G23" s="43"/>
      <c r="H23" s="44"/>
    </row>
    <row r="24" spans="1:8" ht="12.75">
      <c r="A24" s="42"/>
      <c r="B24" s="43"/>
      <c r="C24" s="43"/>
      <c r="D24" s="43"/>
      <c r="E24" s="43"/>
      <c r="F24" s="43"/>
      <c r="G24" s="43"/>
      <c r="H24" s="44"/>
    </row>
    <row r="25" spans="1:8" ht="12.75">
      <c r="A25" s="42"/>
      <c r="B25" s="43"/>
      <c r="C25" s="43"/>
      <c r="D25" s="43"/>
      <c r="E25" s="43"/>
      <c r="F25" s="43"/>
      <c r="G25" s="43"/>
      <c r="H25" s="44"/>
    </row>
    <row r="26" spans="1:8" ht="12.75">
      <c r="A26" s="42"/>
      <c r="B26" s="43"/>
      <c r="C26" s="43"/>
      <c r="D26" s="43"/>
      <c r="E26" s="43"/>
      <c r="F26" s="43"/>
      <c r="G26" s="43"/>
      <c r="H26" s="44"/>
    </row>
    <row r="27" spans="1:8" ht="12.75">
      <c r="A27" s="42"/>
      <c r="B27" s="43"/>
      <c r="C27" s="43"/>
      <c r="D27" s="43"/>
      <c r="E27" s="43"/>
      <c r="F27" s="43"/>
      <c r="G27" s="43"/>
      <c r="H27" s="44"/>
    </row>
    <row r="28" spans="1:8" ht="12.75">
      <c r="A28" s="42"/>
      <c r="B28" s="43"/>
      <c r="C28" s="43"/>
      <c r="D28" s="43"/>
      <c r="E28" s="43"/>
      <c r="F28" s="43"/>
      <c r="G28" s="43"/>
      <c r="H28" s="44"/>
    </row>
    <row r="29" spans="1:8" ht="12.75">
      <c r="A29" s="42"/>
      <c r="B29" s="43"/>
      <c r="C29" s="43"/>
      <c r="D29" s="43"/>
      <c r="E29" s="43"/>
      <c r="F29" s="43"/>
      <c r="G29" s="43"/>
      <c r="H29" s="44"/>
    </row>
    <row r="30" spans="1:8" ht="12.75">
      <c r="A30" s="42"/>
      <c r="B30" s="43"/>
      <c r="C30" s="43"/>
      <c r="D30" s="43"/>
      <c r="E30" s="43"/>
      <c r="F30" s="43"/>
      <c r="G30" s="43"/>
      <c r="H30" s="44"/>
    </row>
    <row r="31" spans="1:8" ht="12.75">
      <c r="A31" s="42"/>
      <c r="B31" s="43"/>
      <c r="C31" s="43"/>
      <c r="D31" s="43"/>
      <c r="E31" s="43"/>
      <c r="F31" s="43"/>
      <c r="G31" s="43"/>
      <c r="H31" s="44"/>
    </row>
    <row r="32" spans="1:8" ht="12.75">
      <c r="A32" s="42"/>
      <c r="B32" s="43"/>
      <c r="C32" s="43"/>
      <c r="D32" s="43"/>
      <c r="E32" s="43"/>
      <c r="F32" s="43"/>
      <c r="G32" s="43"/>
      <c r="H32" s="44"/>
    </row>
    <row r="33" spans="1:8" ht="12.75">
      <c r="A33" s="42"/>
      <c r="B33" s="43"/>
      <c r="C33" s="43"/>
      <c r="D33" s="43"/>
      <c r="E33" s="43"/>
      <c r="F33" s="43"/>
      <c r="G33" s="43"/>
      <c r="H33" s="44"/>
    </row>
    <row r="34" spans="1:8" ht="12.75">
      <c r="A34" s="42"/>
      <c r="B34" s="43"/>
      <c r="C34" s="43"/>
      <c r="D34" s="43"/>
      <c r="E34" s="43"/>
      <c r="F34" s="43"/>
      <c r="G34" s="43"/>
      <c r="H34" s="44"/>
    </row>
    <row r="35" spans="1:8" ht="12.75">
      <c r="A35" s="42"/>
      <c r="B35" s="43"/>
      <c r="C35" s="43"/>
      <c r="D35" s="43"/>
      <c r="E35" s="43"/>
      <c r="F35" s="43"/>
      <c r="G35" s="43"/>
      <c r="H35" s="44"/>
    </row>
    <row r="36" spans="1:8" ht="12.75">
      <c r="A36" s="42"/>
      <c r="B36" s="43"/>
      <c r="C36" s="43"/>
      <c r="D36" s="43"/>
      <c r="E36" s="43"/>
      <c r="F36" s="43"/>
      <c r="G36" s="43"/>
      <c r="H36" s="44"/>
    </row>
    <row r="37" spans="1:8" ht="12.75">
      <c r="A37" s="42"/>
      <c r="B37" s="43"/>
      <c r="C37" s="43"/>
      <c r="D37" s="43"/>
      <c r="E37" s="43"/>
      <c r="F37" s="43"/>
      <c r="G37" s="43"/>
      <c r="H37" s="44"/>
    </row>
    <row r="38" spans="1:8" ht="12.75">
      <c r="A38" s="42"/>
      <c r="B38" s="43"/>
      <c r="C38" s="43"/>
      <c r="D38" s="43"/>
      <c r="E38" s="43"/>
      <c r="F38" s="43"/>
      <c r="G38" s="43"/>
      <c r="H38" s="44"/>
    </row>
    <row r="39" spans="1:8" ht="12.75">
      <c r="A39" s="42"/>
      <c r="B39" s="43"/>
      <c r="C39" s="43"/>
      <c r="D39" s="43"/>
      <c r="E39" s="43"/>
      <c r="F39" s="43"/>
      <c r="G39" s="43"/>
      <c r="H39" s="44"/>
    </row>
    <row r="40" spans="1:8" ht="12.75">
      <c r="A40" s="42"/>
      <c r="B40" s="43"/>
      <c r="C40" s="43"/>
      <c r="D40" s="43"/>
      <c r="E40" s="43"/>
      <c r="F40" s="43"/>
      <c r="G40" s="43"/>
      <c r="H40" s="44"/>
    </row>
    <row r="41" spans="1:8" ht="12.75">
      <c r="A41" s="42"/>
      <c r="B41" s="43"/>
      <c r="C41" s="43"/>
      <c r="D41" s="43"/>
      <c r="E41" s="43"/>
      <c r="F41" s="43"/>
      <c r="G41" s="43"/>
      <c r="H41" s="44"/>
    </row>
    <row r="42" spans="1:8" ht="12.75">
      <c r="A42" s="42"/>
      <c r="B42" s="43"/>
      <c r="C42" s="43"/>
      <c r="D42" s="43"/>
      <c r="E42" s="43"/>
      <c r="F42" s="43"/>
      <c r="G42" s="43"/>
      <c r="H42" s="44"/>
    </row>
    <row r="43" spans="1:8" ht="12.75">
      <c r="A43" s="42"/>
      <c r="B43" s="43"/>
      <c r="C43" s="43"/>
      <c r="D43" s="43"/>
      <c r="E43" s="43"/>
      <c r="F43" s="43"/>
      <c r="G43" s="43"/>
      <c r="H43" s="44"/>
    </row>
    <row r="44" spans="1:8" ht="12.75">
      <c r="A44" s="42"/>
      <c r="B44" s="43"/>
      <c r="C44" s="43"/>
      <c r="D44" s="43"/>
      <c r="E44" s="43"/>
      <c r="F44" s="43"/>
      <c r="G44" s="43"/>
      <c r="H44" s="44"/>
    </row>
    <row r="45" spans="1:8" ht="12.75">
      <c r="A45" s="42"/>
      <c r="B45" s="43"/>
      <c r="C45" s="43"/>
      <c r="D45" s="43"/>
      <c r="E45" s="43"/>
      <c r="F45" s="43"/>
      <c r="G45" s="43"/>
      <c r="H45" s="44"/>
    </row>
    <row r="46" spans="1:8" ht="12.75">
      <c r="A46" s="42"/>
      <c r="B46" s="43"/>
      <c r="C46" s="43"/>
      <c r="D46" s="43"/>
      <c r="E46" s="43"/>
      <c r="F46" s="43"/>
      <c r="G46" s="43"/>
      <c r="H46" s="44"/>
    </row>
    <row r="47" spans="1:8" ht="12.75">
      <c r="A47" s="42"/>
      <c r="B47" s="43"/>
      <c r="C47" s="43"/>
      <c r="D47" s="43"/>
      <c r="E47" s="43"/>
      <c r="F47" s="43"/>
      <c r="G47" s="43"/>
      <c r="H47" s="44"/>
    </row>
    <row r="48" spans="1:8" ht="12.75">
      <c r="A48" s="42"/>
      <c r="B48" s="43"/>
      <c r="C48" s="43"/>
      <c r="D48" s="43"/>
      <c r="E48" s="43"/>
      <c r="F48" s="43"/>
      <c r="G48" s="43"/>
      <c r="H48" s="44"/>
    </row>
    <row r="49" spans="1:8" ht="12.75">
      <c r="A49" s="42"/>
      <c r="B49" s="43"/>
      <c r="C49" s="43"/>
      <c r="D49" s="43"/>
      <c r="E49" s="43"/>
      <c r="F49" s="43"/>
      <c r="G49" s="43"/>
      <c r="H49" s="44"/>
    </row>
    <row r="50" spans="1:8" ht="12.75">
      <c r="A50" s="42"/>
      <c r="B50" s="43"/>
      <c r="C50" s="43"/>
      <c r="D50" s="43"/>
      <c r="E50" s="43"/>
      <c r="F50" s="43"/>
      <c r="G50" s="43"/>
      <c r="H50" s="44"/>
    </row>
    <row r="51" spans="1:8" ht="12.75">
      <c r="A51" s="42"/>
      <c r="B51" s="43"/>
      <c r="C51" s="43"/>
      <c r="D51" s="43"/>
      <c r="E51" s="43"/>
      <c r="F51" s="43"/>
      <c r="G51" s="43"/>
      <c r="H51" s="44"/>
    </row>
    <row r="52" spans="1:8" ht="12.75">
      <c r="A52" s="42"/>
      <c r="B52" s="43"/>
      <c r="C52" s="43"/>
      <c r="D52" s="43"/>
      <c r="E52" s="43"/>
      <c r="F52" s="43"/>
      <c r="G52" s="43"/>
      <c r="H52" s="44"/>
    </row>
    <row r="53" spans="1:8" ht="12.75">
      <c r="A53" s="42"/>
      <c r="B53" s="43"/>
      <c r="C53" s="43"/>
      <c r="D53" s="43"/>
      <c r="E53" s="43"/>
      <c r="F53" s="43"/>
      <c r="G53" s="43"/>
      <c r="H53" s="44"/>
    </row>
    <row r="54" spans="1:8" ht="12.75">
      <c r="A54" s="42"/>
      <c r="B54" s="43"/>
      <c r="C54" s="43"/>
      <c r="D54" s="43"/>
      <c r="E54" s="43"/>
      <c r="F54" s="43"/>
      <c r="G54" s="43"/>
      <c r="H54" s="44"/>
    </row>
    <row r="55" spans="1:8" ht="12.75">
      <c r="A55" s="42"/>
      <c r="B55" s="43"/>
      <c r="C55" s="43"/>
      <c r="D55" s="30" t="s">
        <v>135</v>
      </c>
      <c r="E55" s="43"/>
      <c r="F55" s="30" t="s">
        <v>136</v>
      </c>
      <c r="G55" s="43"/>
      <c r="H55" s="44"/>
    </row>
    <row r="56" spans="1:8" ht="12.75">
      <c r="A56" s="42"/>
      <c r="B56" s="43"/>
      <c r="C56" s="43"/>
      <c r="D56" s="43"/>
      <c r="E56" s="43"/>
      <c r="F56" s="43"/>
      <c r="G56" s="43"/>
      <c r="H56" s="44"/>
    </row>
    <row r="57" spans="1:8" ht="12.75">
      <c r="A57" s="31" t="s">
        <v>138</v>
      </c>
      <c r="B57" s="45"/>
      <c r="C57" s="45"/>
      <c r="D57" s="45"/>
      <c r="E57" s="45"/>
      <c r="F57" s="45"/>
      <c r="G57" s="45"/>
      <c r="H57" s="46"/>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0">
      <selection activeCell="B61" sqref="B61"/>
    </sheetView>
  </sheetViews>
  <sheetFormatPr defaultColWidth="11.421875" defaultRowHeight="12.75"/>
  <sheetData>
    <row r="1" spans="1:8" ht="12.75">
      <c r="A1" s="476" t="s">
        <v>231</v>
      </c>
      <c r="B1" s="477"/>
      <c r="C1" s="477"/>
      <c r="D1" s="477"/>
      <c r="E1" s="477"/>
      <c r="F1" s="477"/>
      <c r="G1" s="477"/>
      <c r="H1" s="478"/>
    </row>
    <row r="2" spans="1:8" ht="12.75">
      <c r="A2" s="479" t="s">
        <v>141</v>
      </c>
      <c r="B2" s="480"/>
      <c r="C2" s="480"/>
      <c r="D2" s="480"/>
      <c r="E2" s="480"/>
      <c r="F2" s="480"/>
      <c r="G2" s="480"/>
      <c r="H2" s="481"/>
    </row>
    <row r="3" spans="1:8" ht="12.75">
      <c r="A3" s="27"/>
      <c r="B3" s="28"/>
      <c r="C3" s="28"/>
      <c r="D3" s="28"/>
      <c r="E3" s="28"/>
      <c r="F3" s="28"/>
      <c r="G3" s="28"/>
      <c r="H3" s="29"/>
    </row>
    <row r="4" spans="1:8" ht="12.75">
      <c r="A4" s="27"/>
      <c r="B4" s="28"/>
      <c r="C4" s="28"/>
      <c r="D4" s="28"/>
      <c r="E4" s="28"/>
      <c r="F4" s="28"/>
      <c r="G4" s="28"/>
      <c r="H4" s="29"/>
    </row>
    <row r="5" spans="1:8" ht="12.75">
      <c r="A5" s="27"/>
      <c r="B5" s="28"/>
      <c r="C5" s="28"/>
      <c r="D5" s="28"/>
      <c r="E5" s="28"/>
      <c r="F5" s="28"/>
      <c r="G5" s="28"/>
      <c r="H5" s="29"/>
    </row>
    <row r="6" spans="1:8" ht="12.75">
      <c r="A6" s="27"/>
      <c r="B6" s="28"/>
      <c r="C6" s="28"/>
      <c r="D6" s="28"/>
      <c r="E6" s="28"/>
      <c r="F6" s="28"/>
      <c r="G6" s="28"/>
      <c r="H6" s="29"/>
    </row>
    <row r="7" spans="1:8" ht="12.75">
      <c r="A7" s="27"/>
      <c r="B7" s="28"/>
      <c r="C7" s="28"/>
      <c r="D7" s="28"/>
      <c r="E7" s="28"/>
      <c r="F7" s="28"/>
      <c r="G7" s="28"/>
      <c r="H7" s="29"/>
    </row>
    <row r="8" spans="1:8" ht="12.75">
      <c r="A8" s="27"/>
      <c r="B8" s="28"/>
      <c r="C8" s="28"/>
      <c r="D8" s="28"/>
      <c r="E8" s="28"/>
      <c r="F8" s="28"/>
      <c r="G8" s="28"/>
      <c r="H8" s="29"/>
    </row>
    <row r="9" spans="1:8" ht="12.75">
      <c r="A9" s="27"/>
      <c r="B9" s="28"/>
      <c r="C9" s="28"/>
      <c r="D9" s="28"/>
      <c r="E9" s="28"/>
      <c r="F9" s="28"/>
      <c r="G9" s="28"/>
      <c r="H9" s="29"/>
    </row>
    <row r="10" spans="1:8" ht="12.75">
      <c r="A10" s="27"/>
      <c r="B10" s="28"/>
      <c r="C10" s="28"/>
      <c r="D10" s="28"/>
      <c r="E10" s="28"/>
      <c r="F10" s="28"/>
      <c r="G10" s="28"/>
      <c r="H10" s="29"/>
    </row>
    <row r="11" spans="1:8" ht="12.75">
      <c r="A11" s="27"/>
      <c r="B11" s="28"/>
      <c r="C11" s="28"/>
      <c r="D11" s="28"/>
      <c r="E11" s="28"/>
      <c r="F11" s="28"/>
      <c r="G11" s="28"/>
      <c r="H11" s="29"/>
    </row>
    <row r="12" spans="1:8" ht="12.75">
      <c r="A12" s="27"/>
      <c r="B12" s="28"/>
      <c r="C12" s="28"/>
      <c r="D12" s="28"/>
      <c r="E12" s="28"/>
      <c r="F12" s="28"/>
      <c r="G12" s="28"/>
      <c r="H12" s="29"/>
    </row>
    <row r="13" spans="1:8" ht="12.75">
      <c r="A13" s="27"/>
      <c r="B13" s="28"/>
      <c r="C13" s="28"/>
      <c r="D13" s="28"/>
      <c r="E13" s="28"/>
      <c r="F13" s="28"/>
      <c r="G13" s="28"/>
      <c r="H13" s="29"/>
    </row>
    <row r="14" spans="1:8" ht="12.75">
      <c r="A14" s="27"/>
      <c r="B14" s="28"/>
      <c r="C14" s="28"/>
      <c r="D14" s="28"/>
      <c r="E14" s="28"/>
      <c r="F14" s="28"/>
      <c r="G14" s="28"/>
      <c r="H14" s="29"/>
    </row>
    <row r="15" spans="1:8" ht="12.75">
      <c r="A15" s="27"/>
      <c r="B15" s="28"/>
      <c r="C15" s="28"/>
      <c r="D15" s="28"/>
      <c r="E15" s="28"/>
      <c r="F15" s="28"/>
      <c r="G15" s="28"/>
      <c r="H15" s="29"/>
    </row>
    <row r="16" spans="1:8" ht="12.75">
      <c r="A16" s="27"/>
      <c r="B16" s="28"/>
      <c r="C16" s="28"/>
      <c r="D16" s="28"/>
      <c r="E16" s="28"/>
      <c r="F16" s="28"/>
      <c r="G16" s="28"/>
      <c r="H16" s="29"/>
    </row>
    <row r="17" spans="1:8" ht="12.75">
      <c r="A17" s="27"/>
      <c r="B17" s="28"/>
      <c r="C17" s="28"/>
      <c r="D17" s="28"/>
      <c r="E17" s="28"/>
      <c r="F17" s="28"/>
      <c r="G17" s="28"/>
      <c r="H17" s="29"/>
    </row>
    <row r="18" spans="1:8" ht="12.75">
      <c r="A18" s="27"/>
      <c r="B18" s="28"/>
      <c r="C18" s="28"/>
      <c r="D18" s="28"/>
      <c r="E18" s="28"/>
      <c r="F18" s="28"/>
      <c r="G18" s="28"/>
      <c r="H18" s="29"/>
    </row>
    <row r="19" spans="1:8" ht="12.75">
      <c r="A19" s="27"/>
      <c r="B19" s="28"/>
      <c r="C19" s="28"/>
      <c r="D19" s="28"/>
      <c r="E19" s="28"/>
      <c r="F19" s="28"/>
      <c r="G19" s="28"/>
      <c r="H19" s="29"/>
    </row>
    <row r="20" spans="1:8" ht="12.75">
      <c r="A20" s="27"/>
      <c r="B20" s="28"/>
      <c r="C20" s="28"/>
      <c r="D20" s="28"/>
      <c r="E20" s="28"/>
      <c r="F20" s="28"/>
      <c r="G20" s="28"/>
      <c r="H20" s="29"/>
    </row>
    <row r="21" spans="1:8" ht="12.75">
      <c r="A21" s="27"/>
      <c r="B21" s="28"/>
      <c r="C21" s="28"/>
      <c r="D21" s="28"/>
      <c r="E21" s="28"/>
      <c r="F21" s="28"/>
      <c r="G21" s="28"/>
      <c r="H21" s="29"/>
    </row>
    <row r="22" spans="1:8" ht="12.75">
      <c r="A22" s="27"/>
      <c r="B22" s="28"/>
      <c r="C22" s="28"/>
      <c r="D22" s="28"/>
      <c r="E22" s="28"/>
      <c r="F22" s="28"/>
      <c r="G22" s="28"/>
      <c r="H22" s="29"/>
    </row>
    <row r="23" spans="1:8" ht="12.75">
      <c r="A23" s="27"/>
      <c r="B23" s="28"/>
      <c r="C23" s="28"/>
      <c r="D23" s="28"/>
      <c r="E23" s="28"/>
      <c r="F23" s="28"/>
      <c r="G23" s="28"/>
      <c r="H23" s="29"/>
    </row>
    <row r="24" spans="1:8" ht="12.75">
      <c r="A24" s="27"/>
      <c r="B24" s="28"/>
      <c r="C24" s="28" t="s">
        <v>50</v>
      </c>
      <c r="D24" s="28"/>
      <c r="E24" s="28"/>
      <c r="F24" s="28"/>
      <c r="G24" s="28"/>
      <c r="H24" s="29"/>
    </row>
    <row r="25" spans="1:8" ht="12.75">
      <c r="A25" s="27"/>
      <c r="B25" s="28"/>
      <c r="C25" s="28"/>
      <c r="D25" s="28"/>
      <c r="E25" s="28"/>
      <c r="F25" s="28"/>
      <c r="G25" s="28"/>
      <c r="H25" s="29"/>
    </row>
    <row r="26" spans="1:8" ht="12.75">
      <c r="A26" s="27"/>
      <c r="B26" s="28"/>
      <c r="C26" s="28"/>
      <c r="D26" s="28"/>
      <c r="E26" s="28"/>
      <c r="F26" s="28"/>
      <c r="G26" s="28"/>
      <c r="H26" s="29"/>
    </row>
    <row r="27" spans="1:8" ht="12.75">
      <c r="A27" s="27"/>
      <c r="B27" s="28"/>
      <c r="C27" s="28"/>
      <c r="D27" s="28"/>
      <c r="E27" s="28"/>
      <c r="F27" s="28"/>
      <c r="G27" s="28"/>
      <c r="H27" s="29"/>
    </row>
    <row r="28" spans="1:8" ht="12.75">
      <c r="A28" s="31" t="s">
        <v>138</v>
      </c>
      <c r="B28" s="32"/>
      <c r="C28" s="32"/>
      <c r="D28" s="32"/>
      <c r="E28" s="32"/>
      <c r="F28" s="32"/>
      <c r="G28" s="32"/>
      <c r="H28" s="34"/>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9"/>
  <sheetViews>
    <sheetView workbookViewId="0" topLeftCell="A1">
      <selection activeCell="B61" sqref="B61"/>
    </sheetView>
  </sheetViews>
  <sheetFormatPr defaultColWidth="11.421875" defaultRowHeight="12.75"/>
  <cols>
    <col min="1" max="1" width="8.28125" style="164" customWidth="1"/>
    <col min="2" max="2" width="6.00390625" style="164" customWidth="1"/>
    <col min="3" max="13" width="5.140625" style="164" customWidth="1"/>
    <col min="14" max="14" width="5.28125" style="164" customWidth="1"/>
    <col min="15" max="16" width="6.140625" style="164" customWidth="1"/>
    <col min="17" max="17" width="6.7109375" style="164" customWidth="1"/>
    <col min="18" max="16384" width="11.421875" style="164" customWidth="1"/>
  </cols>
  <sheetData>
    <row r="1" spans="1:17" ht="12.75">
      <c r="A1" s="482" t="s">
        <v>82</v>
      </c>
      <c r="B1" s="482"/>
      <c r="C1" s="482"/>
      <c r="D1" s="482"/>
      <c r="E1" s="482"/>
      <c r="F1" s="482"/>
      <c r="G1" s="482"/>
      <c r="H1" s="482"/>
      <c r="I1" s="482"/>
      <c r="J1" s="482"/>
      <c r="K1" s="482"/>
      <c r="L1" s="482"/>
      <c r="M1" s="482"/>
      <c r="N1" s="482"/>
      <c r="O1" s="482"/>
      <c r="P1" s="482"/>
      <c r="Q1" s="482"/>
    </row>
    <row r="2" spans="1:16" ht="12.75">
      <c r="A2" s="165"/>
      <c r="B2" s="166"/>
      <c r="C2" s="166"/>
      <c r="D2" s="166"/>
      <c r="E2" s="166"/>
      <c r="F2" s="166"/>
      <c r="G2" s="166"/>
      <c r="H2" s="166"/>
      <c r="I2" s="166"/>
      <c r="J2" s="166"/>
      <c r="K2" s="166"/>
      <c r="L2" s="166"/>
      <c r="M2" s="166"/>
      <c r="N2" s="167"/>
      <c r="O2" s="167"/>
      <c r="P2" s="167"/>
    </row>
    <row r="3" spans="1:17" ht="12.75">
      <c r="A3" s="490" t="s">
        <v>83</v>
      </c>
      <c r="B3" s="490"/>
      <c r="C3" s="490"/>
      <c r="D3" s="490"/>
      <c r="E3" s="490"/>
      <c r="F3" s="490"/>
      <c r="G3" s="490"/>
      <c r="H3" s="490"/>
      <c r="I3" s="490"/>
      <c r="J3" s="490"/>
      <c r="K3" s="490"/>
      <c r="L3" s="490"/>
      <c r="M3" s="490"/>
      <c r="N3" s="490"/>
      <c r="O3" s="490"/>
      <c r="P3" s="490"/>
      <c r="Q3" s="490"/>
    </row>
    <row r="4" spans="1:17" ht="12.75" customHeight="1">
      <c r="A4" s="482" t="s">
        <v>84</v>
      </c>
      <c r="B4" s="482"/>
      <c r="C4" s="482"/>
      <c r="D4" s="482"/>
      <c r="E4" s="482"/>
      <c r="F4" s="482"/>
      <c r="G4" s="482"/>
      <c r="H4" s="482"/>
      <c r="I4" s="482"/>
      <c r="J4" s="482"/>
      <c r="K4" s="482"/>
      <c r="L4" s="482"/>
      <c r="M4" s="482"/>
      <c r="N4" s="482"/>
      <c r="O4" s="482"/>
      <c r="P4" s="482"/>
      <c r="Q4" s="482"/>
    </row>
    <row r="5" spans="1:16" ht="12.75" customHeight="1">
      <c r="A5" s="168"/>
      <c r="B5" s="169"/>
      <c r="C5" s="170"/>
      <c r="D5" s="170"/>
      <c r="E5" s="170"/>
      <c r="F5" s="170"/>
      <c r="G5" s="170"/>
      <c r="H5" s="170"/>
      <c r="I5" s="170"/>
      <c r="J5" s="170"/>
      <c r="K5" s="170"/>
      <c r="L5" s="170"/>
      <c r="M5" s="170"/>
      <c r="N5" s="171"/>
      <c r="O5" s="171"/>
      <c r="P5" s="171"/>
    </row>
    <row r="6" spans="1:16" ht="12.75" customHeight="1">
      <c r="A6" s="169"/>
      <c r="B6" s="169"/>
      <c r="C6" s="170"/>
      <c r="D6" s="170"/>
      <c r="E6" s="170"/>
      <c r="F6" s="170"/>
      <c r="G6" s="170"/>
      <c r="H6" s="170"/>
      <c r="I6" s="170"/>
      <c r="J6" s="170"/>
      <c r="K6" s="170"/>
      <c r="L6" s="170"/>
      <c r="M6" s="170"/>
      <c r="N6" s="171"/>
      <c r="O6" s="171"/>
      <c r="P6" s="171"/>
    </row>
    <row r="7" spans="1:16" ht="12.75" customHeight="1">
      <c r="A7" s="169"/>
      <c r="B7" s="169"/>
      <c r="C7" s="170"/>
      <c r="D7" s="170"/>
      <c r="E7" s="170"/>
      <c r="F7" s="170"/>
      <c r="G7" s="170"/>
      <c r="H7" s="170"/>
      <c r="I7" s="170"/>
      <c r="J7" s="170"/>
      <c r="K7" s="170"/>
      <c r="L7" s="170"/>
      <c r="M7" s="170"/>
      <c r="N7" s="172"/>
      <c r="O7" s="171"/>
      <c r="P7" s="171"/>
    </row>
    <row r="8" spans="1:17" ht="12.75">
      <c r="A8" s="173"/>
      <c r="B8" s="174"/>
      <c r="C8" s="175"/>
      <c r="D8" s="175"/>
      <c r="E8" s="175"/>
      <c r="F8" s="175"/>
      <c r="G8" s="175"/>
      <c r="H8" s="175"/>
      <c r="I8" s="175"/>
      <c r="J8" s="175"/>
      <c r="K8" s="175"/>
      <c r="L8" s="175"/>
      <c r="M8" s="175"/>
      <c r="N8" s="176"/>
      <c r="O8" s="484" t="s">
        <v>85</v>
      </c>
      <c r="P8" s="485"/>
      <c r="Q8" s="485"/>
    </row>
    <row r="9" spans="1:17" ht="12.75">
      <c r="A9" s="177"/>
      <c r="B9" s="178"/>
      <c r="C9" s="179"/>
      <c r="D9" s="179"/>
      <c r="E9" s="179"/>
      <c r="F9" s="179"/>
      <c r="G9" s="179"/>
      <c r="H9" s="179"/>
      <c r="I9" s="179"/>
      <c r="J9" s="179"/>
      <c r="K9" s="179"/>
      <c r="L9" s="179"/>
      <c r="M9" s="179"/>
      <c r="N9" s="180"/>
      <c r="O9" s="181" t="s">
        <v>90</v>
      </c>
      <c r="P9" s="182"/>
      <c r="Q9" s="183" t="s">
        <v>199</v>
      </c>
    </row>
    <row r="10" spans="1:17" ht="12.75">
      <c r="A10" s="184" t="s">
        <v>86</v>
      </c>
      <c r="B10" s="178" t="s">
        <v>87</v>
      </c>
      <c r="C10" s="179" t="s">
        <v>88</v>
      </c>
      <c r="D10" s="179" t="s">
        <v>89</v>
      </c>
      <c r="E10" s="179" t="s">
        <v>90</v>
      </c>
      <c r="F10" s="179" t="s">
        <v>91</v>
      </c>
      <c r="G10" s="179" t="s">
        <v>92</v>
      </c>
      <c r="H10" s="179" t="s">
        <v>93</v>
      </c>
      <c r="I10" s="179" t="s">
        <v>94</v>
      </c>
      <c r="J10" s="179" t="s">
        <v>95</v>
      </c>
      <c r="K10" s="179" t="s">
        <v>96</v>
      </c>
      <c r="L10" s="179" t="s">
        <v>97</v>
      </c>
      <c r="M10" s="179" t="s">
        <v>98</v>
      </c>
      <c r="N10" s="185" t="s">
        <v>99</v>
      </c>
      <c r="O10" s="486" t="s">
        <v>100</v>
      </c>
      <c r="P10" s="487"/>
      <c r="Q10" s="487"/>
    </row>
    <row r="11" spans="1:17" ht="12.75">
      <c r="A11" s="177"/>
      <c r="B11" s="178"/>
      <c r="C11" s="179"/>
      <c r="D11" s="179"/>
      <c r="E11" s="179"/>
      <c r="F11" s="179"/>
      <c r="G11" s="179"/>
      <c r="H11" s="179"/>
      <c r="I11" s="179"/>
      <c r="J11" s="179"/>
      <c r="K11" s="179"/>
      <c r="L11" s="179"/>
      <c r="M11" s="179"/>
      <c r="N11" s="180"/>
      <c r="O11" s="185" t="s">
        <v>101</v>
      </c>
      <c r="P11" s="186" t="s">
        <v>102</v>
      </c>
      <c r="Q11" s="187" t="s">
        <v>102</v>
      </c>
    </row>
    <row r="12" spans="1:17" ht="12.75">
      <c r="A12" s="188"/>
      <c r="B12" s="189"/>
      <c r="C12" s="190"/>
      <c r="D12" s="190"/>
      <c r="E12" s="190"/>
      <c r="F12" s="190"/>
      <c r="G12" s="190"/>
      <c r="H12" s="190"/>
      <c r="I12" s="190"/>
      <c r="J12" s="190"/>
      <c r="K12" s="190"/>
      <c r="L12" s="190"/>
      <c r="M12" s="190"/>
      <c r="N12" s="191"/>
      <c r="O12" s="192" t="s">
        <v>103</v>
      </c>
      <c r="P12" s="193" t="s">
        <v>104</v>
      </c>
      <c r="Q12" s="194" t="s">
        <v>143</v>
      </c>
    </row>
    <row r="13" spans="1:14" ht="12.75">
      <c r="A13" s="195"/>
      <c r="B13" s="196"/>
      <c r="C13" s="196"/>
      <c r="D13" s="196"/>
      <c r="E13" s="196"/>
      <c r="F13" s="196"/>
      <c r="G13" s="196"/>
      <c r="H13" s="196"/>
      <c r="I13" s="196"/>
      <c r="J13" s="196"/>
      <c r="K13" s="196"/>
      <c r="L13" s="196"/>
      <c r="M13" s="196"/>
      <c r="N13" s="197"/>
    </row>
    <row r="14" spans="1:16" ht="12.75">
      <c r="A14" s="195"/>
      <c r="B14" s="196"/>
      <c r="C14" s="196"/>
      <c r="D14" s="196"/>
      <c r="E14" s="196"/>
      <c r="F14" s="196"/>
      <c r="G14" s="196"/>
      <c r="H14" s="196"/>
      <c r="I14" s="196"/>
      <c r="J14" s="196"/>
      <c r="K14" s="196"/>
      <c r="L14" s="196"/>
      <c r="M14" s="196"/>
      <c r="N14" s="197"/>
      <c r="O14" s="198"/>
      <c r="P14" s="186"/>
    </row>
    <row r="15" spans="1:16" ht="12.75">
      <c r="A15" s="199"/>
      <c r="M15" s="200"/>
      <c r="N15" s="201"/>
      <c r="O15" s="202"/>
      <c r="P15" s="203"/>
    </row>
    <row r="16" spans="1:17" ht="12.75">
      <c r="A16" s="483" t="s">
        <v>14</v>
      </c>
      <c r="B16" s="483"/>
      <c r="C16" s="483"/>
      <c r="D16" s="483"/>
      <c r="E16" s="483"/>
      <c r="F16" s="483"/>
      <c r="G16" s="483"/>
      <c r="H16" s="483"/>
      <c r="I16" s="483"/>
      <c r="J16" s="483"/>
      <c r="K16" s="483"/>
      <c r="L16" s="483"/>
      <c r="M16" s="483"/>
      <c r="N16" s="483"/>
      <c r="O16" s="483"/>
      <c r="P16" s="483"/>
      <c r="Q16" s="483"/>
    </row>
    <row r="17" spans="1:16" ht="12" customHeight="1">
      <c r="A17" s="204"/>
      <c r="B17" s="205"/>
      <c r="C17" s="205"/>
      <c r="D17" s="205"/>
      <c r="E17" s="205"/>
      <c r="F17" s="205"/>
      <c r="G17" s="205"/>
      <c r="H17" s="205"/>
      <c r="I17" s="205"/>
      <c r="J17" s="205"/>
      <c r="K17" s="205"/>
      <c r="L17" s="205"/>
      <c r="M17" s="205"/>
      <c r="N17" s="205"/>
      <c r="O17" s="205"/>
      <c r="P17" s="205"/>
    </row>
    <row r="18" spans="1:16" s="208" customFormat="1" ht="11.25" customHeight="1">
      <c r="A18" s="206"/>
      <c r="B18" s="200"/>
      <c r="C18" s="200"/>
      <c r="D18" s="200"/>
      <c r="E18" s="200"/>
      <c r="F18" s="200"/>
      <c r="G18" s="200"/>
      <c r="H18" s="200"/>
      <c r="I18" s="200"/>
      <c r="J18" s="200"/>
      <c r="K18" s="200"/>
      <c r="L18" s="200"/>
      <c r="M18" s="200"/>
      <c r="N18" s="200"/>
      <c r="O18" s="207"/>
      <c r="P18" s="207"/>
    </row>
    <row r="19" spans="1:16" s="208" customFormat="1" ht="12" customHeight="1">
      <c r="A19" s="16" t="s">
        <v>105</v>
      </c>
      <c r="B19" s="200">
        <v>86.58170174656328</v>
      </c>
      <c r="C19" s="200">
        <v>97.02850109429944</v>
      </c>
      <c r="D19" s="200">
        <v>107.81152390295642</v>
      </c>
      <c r="E19" s="200">
        <v>94.35403418606606</v>
      </c>
      <c r="F19" s="200">
        <v>106.41292587980114</v>
      </c>
      <c r="G19" s="200">
        <v>93.73562267216786</v>
      </c>
      <c r="H19" s="200">
        <v>93.5037375210036</v>
      </c>
      <c r="I19" s="200">
        <v>94.6721621319961</v>
      </c>
      <c r="J19" s="200">
        <v>105.01610866563225</v>
      </c>
      <c r="K19" s="200">
        <v>109.94468117869458</v>
      </c>
      <c r="L19" s="200">
        <v>116.89370701889996</v>
      </c>
      <c r="M19" s="200">
        <v>94.04529392814986</v>
      </c>
      <c r="N19" s="200">
        <v>99.99999999385255</v>
      </c>
      <c r="O19" s="209"/>
      <c r="P19" s="207"/>
    </row>
    <row r="20" spans="1:17" s="208" customFormat="1" ht="11.25" customHeight="1">
      <c r="A20" s="17">
        <v>2001</v>
      </c>
      <c r="B20" s="210">
        <v>104.1179773510133</v>
      </c>
      <c r="C20" s="210">
        <v>103.25792122547254</v>
      </c>
      <c r="D20" s="210">
        <v>109.5068000098053</v>
      </c>
      <c r="E20" s="210">
        <v>94.12215138891845</v>
      </c>
      <c r="F20" s="210">
        <v>105.37026693937754</v>
      </c>
      <c r="G20" s="210">
        <v>94.23192883977732</v>
      </c>
      <c r="H20" s="210">
        <v>98.0933430265579</v>
      </c>
      <c r="I20" s="210">
        <v>96.7076031596901</v>
      </c>
      <c r="J20" s="210">
        <v>99.7699687101702</v>
      </c>
      <c r="K20" s="210">
        <v>104.1375458794494</v>
      </c>
      <c r="L20" s="210">
        <v>108.97676126825357</v>
      </c>
      <c r="M20" s="210">
        <v>90.54129495103523</v>
      </c>
      <c r="N20" s="200">
        <f>(B20+C20+D20+E20+F20+G20+H20+I20+J20+K20+L20+M20)/12</f>
        <v>100.73613022912674</v>
      </c>
      <c r="O20" s="209">
        <f>100*(E20-D20)/D20</f>
        <v>-14.049034963590664</v>
      </c>
      <c r="P20" s="209">
        <f>100*(E20-E19)/E19</f>
        <v>-0.2457582223674006</v>
      </c>
      <c r="Q20" s="207">
        <f>(((B20+C20+D20+E20)/4)-((B19+C19+D19+E19)/4))/((B19+C19+D19+E19)/4)*100</f>
        <v>6.539832617920689</v>
      </c>
    </row>
    <row r="21" spans="1:17" s="211" customFormat="1" ht="11.25" customHeight="1">
      <c r="A21" s="18">
        <v>2002</v>
      </c>
      <c r="B21" s="200">
        <v>98.60363736770597</v>
      </c>
      <c r="C21" s="200">
        <v>101.96996521698189</v>
      </c>
      <c r="D21" s="200">
        <v>112.45145336874234</v>
      </c>
      <c r="E21" s="200">
        <v>108.74879168760678</v>
      </c>
      <c r="F21" s="200">
        <v>102.63138634373212</v>
      </c>
      <c r="G21" s="200">
        <v>103.81718573160299</v>
      </c>
      <c r="H21" s="200">
        <v>100.11415637588324</v>
      </c>
      <c r="I21" s="200">
        <v>101.9199211234411</v>
      </c>
      <c r="J21" s="200">
        <v>114.19656228206298</v>
      </c>
      <c r="K21" s="200">
        <v>120.85742825853552</v>
      </c>
      <c r="L21" s="200">
        <v>120.05015098417266</v>
      </c>
      <c r="M21" s="200">
        <v>101.07940872423642</v>
      </c>
      <c r="N21" s="200">
        <f>(B21+C21+D21+E21+F21+G21+H21+I21+J21+K21+L21+M21)/12</f>
        <v>107.20333728872532</v>
      </c>
      <c r="O21" s="209">
        <f>100*(E21-D21)/D21</f>
        <v>-3.2926757015705816</v>
      </c>
      <c r="P21" s="209">
        <f>100*(E21-E20)/E20</f>
        <v>15.540061593205793</v>
      </c>
      <c r="Q21" s="207">
        <f>(((B21+C21+D21+E21)/4)-((B20+C20+D20+E20)/4))/((B20+C20+D20+E20)/4)*100</f>
        <v>2.6201631602344677</v>
      </c>
    </row>
    <row r="22" spans="1:17" s="208" customFormat="1" ht="11.25" customHeight="1">
      <c r="A22" s="18">
        <v>2003</v>
      </c>
      <c r="B22" s="200">
        <v>116.63811766644785</v>
      </c>
      <c r="C22" s="200">
        <v>115.1</v>
      </c>
      <c r="D22" s="200">
        <v>126.9</v>
      </c>
      <c r="E22" s="200">
        <v>116.9</v>
      </c>
      <c r="F22" s="200">
        <v>110.9</v>
      </c>
      <c r="G22" s="200">
        <v>115.2</v>
      </c>
      <c r="H22" s="200">
        <v>119.1</v>
      </c>
      <c r="I22" s="200">
        <v>108.7</v>
      </c>
      <c r="J22" s="200">
        <v>132.7</v>
      </c>
      <c r="K22" s="200">
        <v>136.8</v>
      </c>
      <c r="L22" s="200">
        <v>135.2</v>
      </c>
      <c r="M22" s="200">
        <v>108</v>
      </c>
      <c r="N22" s="200">
        <f>(B22+C22+D22+E22+F22+G22+H22+I22+J22+K22+L22+M22)/12</f>
        <v>120.17817647220399</v>
      </c>
      <c r="O22" s="209">
        <f>100*(E22-D22)/D22</f>
        <v>-7.880220646178093</v>
      </c>
      <c r="P22" s="209">
        <f>100*(E22-E21)/E21</f>
        <v>7.495447246722972</v>
      </c>
      <c r="Q22" s="207">
        <f>(((B22+C22+D22+E22)/4)-((B21+C21+D21+E21)/4))/((B21+C21+D21+E21)/4)*100</f>
        <v>12.747179638119373</v>
      </c>
    </row>
    <row r="23" spans="1:17" s="208" customFormat="1" ht="11.25" customHeight="1">
      <c r="A23" s="18">
        <v>2004</v>
      </c>
      <c r="B23" s="200">
        <f>IF('[1]AE_W_V'!AB41&lt;&gt;0,'[1]AE_W_V'!AB41," ")</f>
        <v>118.16353302309928</v>
      </c>
      <c r="C23" s="200">
        <f>IF('[1]AE_W_V'!AC41&lt;&gt;0,'[1]AE_W_V'!AC41," ")</f>
        <v>118.589366444233</v>
      </c>
      <c r="D23" s="200">
        <f>IF('[1]AE_W_V'!AD41&lt;&gt;0,'[1]AE_W_V'!AD41," ")</f>
        <v>147.00620859569108</v>
      </c>
      <c r="E23" s="200">
        <f>IF('[1]AE_W_V'!AE41&lt;&gt;0,'[1]AE_W_V'!AE41," ")</f>
        <v>128.3946108923451</v>
      </c>
      <c r="F23" s="200" t="str">
        <f>IF('[1]AE_W_V'!AF41&lt;&gt;0,'[1]AE_W_V'!AF41," ")</f>
        <v> </v>
      </c>
      <c r="G23" s="200" t="str">
        <f>IF('[1]AE_W_V'!AG41&lt;&gt;0,'[1]AE_W_V'!AG41," ")</f>
        <v> </v>
      </c>
      <c r="H23" s="200" t="str">
        <f>IF('[1]AE_W_V'!AH41&lt;&gt;0,'[1]AE_W_V'!AH41," ")</f>
        <v> </v>
      </c>
      <c r="I23" s="200" t="str">
        <f>IF('[1]AE_W_V'!AI41&lt;&gt;0,'[1]AE_W_V'!AI41," ")</f>
        <v> </v>
      </c>
      <c r="J23" s="200" t="str">
        <f>IF('[1]AE_W_V'!AJ41&lt;&gt;0,'[1]AE_W_V'!AJ41," ")</f>
        <v> </v>
      </c>
      <c r="K23" s="200" t="str">
        <f>IF('[1]AE_W_V'!AK41&lt;&gt;0,'[1]AE_W_V'!AK41," ")</f>
        <v> </v>
      </c>
      <c r="L23" s="200" t="str">
        <f>IF('[1]AE_W_V'!AL41&lt;&gt;0,'[1]AE_W_V'!AL41," ")</f>
        <v> </v>
      </c>
      <c r="M23" s="200" t="str">
        <f>IF('[1]AE_W_V'!AM41&lt;&gt;0,'[1]AE_W_V'!AM41," ")</f>
        <v> </v>
      </c>
      <c r="N23" s="200">
        <f>(B23+C23+D23+E23)/4</f>
        <v>128.03842973884213</v>
      </c>
      <c r="O23" s="209">
        <f>100*(E23-D23)/D23</f>
        <v>-12.660416101562873</v>
      </c>
      <c r="P23" s="209">
        <f>100*(E23-E22)/E22</f>
        <v>9.832857906197685</v>
      </c>
      <c r="Q23" s="207">
        <f>(((B23+C23+D23+E23)/4)-((B22+C22+D22+E22)/4))/((B22+C22+D22+E22)/4)*100</f>
        <v>7.699824667810027</v>
      </c>
    </row>
    <row r="24" spans="1:16" s="208" customFormat="1" ht="11.25" customHeight="1">
      <c r="A24" s="19"/>
      <c r="B24" s="200"/>
      <c r="C24" s="200"/>
      <c r="D24" s="200"/>
      <c r="E24" s="200"/>
      <c r="F24" s="200"/>
      <c r="G24" s="200"/>
      <c r="H24" s="200"/>
      <c r="I24" s="200"/>
      <c r="J24" s="200"/>
      <c r="K24" s="200"/>
      <c r="L24" s="200"/>
      <c r="M24" s="200"/>
      <c r="N24" s="200"/>
      <c r="O24" s="212"/>
      <c r="P24" s="212"/>
    </row>
    <row r="25" spans="1:16" s="208" customFormat="1" ht="11.25" customHeight="1">
      <c r="A25" s="20" t="s">
        <v>106</v>
      </c>
      <c r="B25" s="200">
        <v>85.14354757668279</v>
      </c>
      <c r="C25" s="200">
        <v>97.69973901791793</v>
      </c>
      <c r="D25" s="200">
        <v>109.25360919848153</v>
      </c>
      <c r="E25" s="200">
        <v>96.04618882805315</v>
      </c>
      <c r="F25" s="200">
        <v>104.50675721760594</v>
      </c>
      <c r="G25" s="200">
        <v>92.2486488747349</v>
      </c>
      <c r="H25" s="200">
        <v>93.41849495106331</v>
      </c>
      <c r="I25" s="200">
        <v>98.46339241437411</v>
      </c>
      <c r="J25" s="200">
        <v>106.62445518636633</v>
      </c>
      <c r="K25" s="200">
        <v>111.15651615056119</v>
      </c>
      <c r="L25" s="200">
        <v>113.64095420627484</v>
      </c>
      <c r="M25" s="200">
        <v>91.7976963405407</v>
      </c>
      <c r="N25" s="200">
        <v>99.99999999688804</v>
      </c>
      <c r="O25" s="207"/>
      <c r="P25" s="207"/>
    </row>
    <row r="26" spans="1:17" s="208" customFormat="1" ht="11.25" customHeight="1">
      <c r="A26" s="17">
        <v>2001</v>
      </c>
      <c r="B26" s="200">
        <v>102.3914251110364</v>
      </c>
      <c r="C26" s="200">
        <v>101.19309202821964</v>
      </c>
      <c r="D26" s="200">
        <v>108.22769006505699</v>
      </c>
      <c r="E26" s="200">
        <v>92.44903567823904</v>
      </c>
      <c r="F26" s="200">
        <v>104.4217319758987</v>
      </c>
      <c r="G26" s="200">
        <v>92.85250349259843</v>
      </c>
      <c r="H26" s="200">
        <v>97.95500994978444</v>
      </c>
      <c r="I26" s="200">
        <v>100.40490228642673</v>
      </c>
      <c r="J26" s="200">
        <v>101.26603830799641</v>
      </c>
      <c r="K26" s="200">
        <v>106.39637742280725</v>
      </c>
      <c r="L26" s="200">
        <v>106.55506362407503</v>
      </c>
      <c r="M26" s="200">
        <v>88.07237493663318</v>
      </c>
      <c r="N26" s="200">
        <f>(B26+C26+D26+E26+F26+G26+H26+I26+J26+K26+L26+M26)/12</f>
        <v>100.18210373989768</v>
      </c>
      <c r="O26" s="209">
        <f>100*(E26-D26)/D26</f>
        <v>-14.579128850789669</v>
      </c>
      <c r="P26" s="209">
        <f>100*(E26-E25)/E25</f>
        <v>-3.745232573729619</v>
      </c>
      <c r="Q26" s="207">
        <f>(((B26+C26+D26+E26)/4)-((B25+C25+D25+E25)/4))/((B25+C25+D25+E25)/4)*100</f>
        <v>4.15263311393261</v>
      </c>
    </row>
    <row r="27" spans="1:17" s="211" customFormat="1" ht="11.25" customHeight="1">
      <c r="A27" s="18">
        <v>2002</v>
      </c>
      <c r="B27" s="210">
        <v>96.95691837707628</v>
      </c>
      <c r="C27" s="210">
        <v>96.96496364654003</v>
      </c>
      <c r="D27" s="210">
        <v>108.37634176200153</v>
      </c>
      <c r="E27" s="210">
        <v>103.2331044331248</v>
      </c>
      <c r="F27" s="210">
        <v>96.59465541458233</v>
      </c>
      <c r="G27" s="210">
        <v>99.43355115390379</v>
      </c>
      <c r="H27" s="210">
        <v>98.18338803320445</v>
      </c>
      <c r="I27" s="210">
        <v>102.18576793346723</v>
      </c>
      <c r="J27" s="210">
        <v>108.16045008182739</v>
      </c>
      <c r="K27" s="210">
        <v>115.42256905632384</v>
      </c>
      <c r="L27" s="210">
        <v>112.13467114969022</v>
      </c>
      <c r="M27" s="210">
        <v>94.17893043905671</v>
      </c>
      <c r="N27" s="200">
        <f>(B27+C27+D27+E27+F27+G27+H27+I27+J27+K27+L27+M27)/12</f>
        <v>102.65210929006655</v>
      </c>
      <c r="O27" s="209">
        <f>100*(E27-D27)/D27</f>
        <v>-4.745719633323182</v>
      </c>
      <c r="P27" s="209">
        <f>100*(E27-E26)/E26</f>
        <v>11.664879655877408</v>
      </c>
      <c r="Q27" s="207">
        <f>(((B27+C27+D27+E27)/4)-((B26+C26+D26+E26)/4))/((B26+C26+D26+E26)/4)*100</f>
        <v>0.3141744004778355</v>
      </c>
    </row>
    <row r="28" spans="1:17" s="208" customFormat="1" ht="11.25" customHeight="1">
      <c r="A28" s="18">
        <v>2003</v>
      </c>
      <c r="B28" s="200">
        <v>110.420095500168</v>
      </c>
      <c r="C28" s="200">
        <v>108.5</v>
      </c>
      <c r="D28" s="200">
        <v>122.5</v>
      </c>
      <c r="E28" s="200">
        <v>112.9</v>
      </c>
      <c r="F28" s="200">
        <v>109.7</v>
      </c>
      <c r="G28" s="200">
        <v>111.8</v>
      </c>
      <c r="H28" s="200">
        <v>112.7</v>
      </c>
      <c r="I28" s="200">
        <v>105.9</v>
      </c>
      <c r="J28" s="200">
        <v>125.7</v>
      </c>
      <c r="K28" s="200">
        <v>125.5</v>
      </c>
      <c r="L28" s="200">
        <v>122.3</v>
      </c>
      <c r="M28" s="200">
        <v>101.5</v>
      </c>
      <c r="N28" s="200">
        <f>(B28+C28+D28+E28+F28+G28+H28+I28+J28+K28+L28+M28)/12</f>
        <v>114.11834129168068</v>
      </c>
      <c r="O28" s="209">
        <f>100*(E28-D28)/D28</f>
        <v>-7.836734693877546</v>
      </c>
      <c r="P28" s="209">
        <f>100*(E28-E27)/E27</f>
        <v>9.36414304302696</v>
      </c>
      <c r="Q28" s="207">
        <f>(((B28+C28+D28+E28)/4)-((B27+C27+D27+E27)/4))/((B27+C27+D27+E27)/4)*100</f>
        <v>12.030825706049734</v>
      </c>
    </row>
    <row r="29" spans="1:17" s="208" customFormat="1" ht="11.25" customHeight="1">
      <c r="A29" s="18">
        <v>2004</v>
      </c>
      <c r="B29" s="200">
        <f>IF('[1]AE_W_V'!B41&lt;&gt;0,'[1]AE_W_V'!B41," ")</f>
        <v>111.33708562401883</v>
      </c>
      <c r="C29" s="200">
        <f>IF('[1]AE_W_V'!C41&lt;&gt;0,'[1]AE_W_V'!C41," ")</f>
        <v>108.83349876450727</v>
      </c>
      <c r="D29" s="200">
        <f>IF('[1]AE_W_V'!D41&lt;&gt;0,'[1]AE_W_V'!D41," ")</f>
        <v>137.01646409387448</v>
      </c>
      <c r="E29" s="200">
        <f>IF('[1]AE_W_V'!E41&lt;&gt;0,'[1]AE_W_V'!E41," ")</f>
        <v>119.60798327123001</v>
      </c>
      <c r="F29" s="200" t="str">
        <f>IF('[1]AE_W_V'!F41&lt;&gt;0,'[1]AE_W_V'!F41," ")</f>
        <v> </v>
      </c>
      <c r="G29" s="200" t="str">
        <f>IF('[1]AE_W_V'!G41&lt;&gt;0,'[1]AE_W_V'!G41," ")</f>
        <v> </v>
      </c>
      <c r="H29" s="200" t="str">
        <f>IF('[1]AE_W_V'!H41&lt;&gt;0,'[1]AE_W_V'!H41," ")</f>
        <v> </v>
      </c>
      <c r="I29" s="200" t="str">
        <f>IF('[1]AE_W_V'!I41&lt;&gt;0,'[1]AE_W_V'!I41," ")</f>
        <v> </v>
      </c>
      <c r="J29" s="200" t="str">
        <f>IF('[1]AE_W_V'!J41&lt;&gt;0,'[1]AE_W_V'!J41," ")</f>
        <v> </v>
      </c>
      <c r="K29" s="200" t="str">
        <f>IF('[1]AE_W_V'!K41&lt;&gt;0,'[1]AE_W_V'!K41," ")</f>
        <v> </v>
      </c>
      <c r="L29" s="200" t="str">
        <f>IF('[1]AE_W_V'!L41&lt;&gt;0,'[1]AE_W_V'!L41," ")</f>
        <v> </v>
      </c>
      <c r="M29" s="200" t="str">
        <f>IF('[1]AE_W_V'!M41&lt;&gt;0,'[1]AE_W_V'!M41," ")</f>
        <v> </v>
      </c>
      <c r="N29" s="200">
        <f>(B29+C29+D29+E29)/4</f>
        <v>119.19875793840764</v>
      </c>
      <c r="O29" s="209">
        <f>100*(E29-D29)/D29</f>
        <v>-12.70539342682011</v>
      </c>
      <c r="P29" s="209">
        <f>100*(E29-E28)/E28</f>
        <v>5.941526369557136</v>
      </c>
      <c r="Q29" s="207">
        <f>(((B29+C29+D29+E29)/4)-((B28+C28+D28+E28)/4))/((B28+C28+D28+E28)/4)*100</f>
        <v>4.946938617962637</v>
      </c>
    </row>
    <row r="30" spans="1:16" s="208" customFormat="1" ht="11.25" customHeight="1">
      <c r="A30" s="19"/>
      <c r="B30" s="200"/>
      <c r="C30" s="200"/>
      <c r="D30" s="200"/>
      <c r="E30" s="200"/>
      <c r="F30" s="200"/>
      <c r="G30" s="200"/>
      <c r="H30" s="200"/>
      <c r="I30" s="200"/>
      <c r="J30" s="200"/>
      <c r="K30" s="200"/>
      <c r="L30" s="200"/>
      <c r="M30" s="200"/>
      <c r="N30" s="200"/>
      <c r="O30" s="209"/>
      <c r="P30" s="209"/>
    </row>
    <row r="31" spans="1:16" s="208" customFormat="1" ht="11.25" customHeight="1">
      <c r="A31" s="20" t="s">
        <v>107</v>
      </c>
      <c r="B31" s="200">
        <v>90.44327248372204</v>
      </c>
      <c r="C31" s="200">
        <v>95.22616811235306</v>
      </c>
      <c r="D31" s="200">
        <v>103.93939777642156</v>
      </c>
      <c r="E31" s="200">
        <v>89.81044981782587</v>
      </c>
      <c r="F31" s="200">
        <v>111.5311567888078</v>
      </c>
      <c r="G31" s="200">
        <v>97.72827841399719</v>
      </c>
      <c r="H31" s="200">
        <v>93.73262134989774</v>
      </c>
      <c r="I31" s="200">
        <v>84.4923746291355</v>
      </c>
      <c r="J31" s="200">
        <v>100.69755649252868</v>
      </c>
      <c r="K31" s="200">
        <v>106.6907974688075</v>
      </c>
      <c r="L31" s="200">
        <v>125.62763507909413</v>
      </c>
      <c r="M31" s="200">
        <v>100.08029159806442</v>
      </c>
      <c r="N31" s="200">
        <v>100.00000000088795</v>
      </c>
      <c r="O31" s="209"/>
      <c r="P31" s="209"/>
    </row>
    <row r="32" spans="1:17" s="208" customFormat="1" ht="11.25" customHeight="1">
      <c r="A32" s="17">
        <v>2001</v>
      </c>
      <c r="B32" s="200">
        <v>108.75392233225438</v>
      </c>
      <c r="C32" s="200">
        <v>108.80216965706305</v>
      </c>
      <c r="D32" s="200">
        <v>112.94132298570918</v>
      </c>
      <c r="E32" s="200">
        <v>98.61461457687719</v>
      </c>
      <c r="F32" s="200">
        <v>107.91716694870499</v>
      </c>
      <c r="G32" s="200">
        <v>97.9358075120108</v>
      </c>
      <c r="H32" s="200">
        <v>98.4647795470935</v>
      </c>
      <c r="I32" s="200">
        <v>86.78002909036726</v>
      </c>
      <c r="J32" s="200">
        <v>95.75288997184698</v>
      </c>
      <c r="K32" s="200">
        <v>98.07238407813654</v>
      </c>
      <c r="L32" s="200">
        <v>115.4792329398004</v>
      </c>
      <c r="M32" s="200">
        <v>97.17056284663535</v>
      </c>
      <c r="N32" s="200">
        <f>(B32+C32+D32+E32+F32+G32+H32+I32+J32+K32+L32+M32)/12</f>
        <v>102.22374020720832</v>
      </c>
      <c r="O32" s="209">
        <f>100*(E32-D32)/D32</f>
        <v>-12.68508994767557</v>
      </c>
      <c r="P32" s="209">
        <f>100*(E32-E31)/E31</f>
        <v>9.803051623625027</v>
      </c>
      <c r="Q32" s="207">
        <f>(((B32+C32+D32+E32)/4)-((B31+C31+D31+E31)/4))/((B31+C31+D31+E31)/4)*100</f>
        <v>13.097051970814563</v>
      </c>
    </row>
    <row r="33" spans="1:17" s="211" customFormat="1" ht="11.25" customHeight="1">
      <c r="A33" s="18">
        <v>2002</v>
      </c>
      <c r="B33" s="210">
        <v>103.02522303605647</v>
      </c>
      <c r="C33" s="210">
        <v>115.40883565596968</v>
      </c>
      <c r="D33" s="210">
        <v>123.39348728401554</v>
      </c>
      <c r="E33" s="210">
        <v>123.558898207845</v>
      </c>
      <c r="F33" s="210">
        <v>118.84054106118766</v>
      </c>
      <c r="G33" s="210">
        <v>115.58763101987321</v>
      </c>
      <c r="H33" s="210">
        <v>105.29843959457234</v>
      </c>
      <c r="I33" s="210">
        <v>101.20609901875352</v>
      </c>
      <c r="J33" s="210">
        <v>130.40405565959725</v>
      </c>
      <c r="K33" s="210">
        <v>135.450504335016</v>
      </c>
      <c r="L33" s="210">
        <v>141.3039121328052</v>
      </c>
      <c r="M33" s="210">
        <v>119.60780123448353</v>
      </c>
      <c r="N33" s="200">
        <f>(B33+C33+D33+E33+F33+G33+H33+I33+J33+K33+L33+M33)/12</f>
        <v>119.42378568668128</v>
      </c>
      <c r="O33" s="209">
        <f>100*(E33-D33)/D33</f>
        <v>0.1340515836534728</v>
      </c>
      <c r="P33" s="209">
        <f>100*(E33-E32)/E32</f>
        <v>25.294712896253277</v>
      </c>
      <c r="Q33" s="207">
        <f>(((B33+C33+D33+E33)/4)-((B32+C32+D32+E32)/4))/((B32+C32+D32+E32)/4)*100</f>
        <v>8.453366984342553</v>
      </c>
    </row>
    <row r="34" spans="1:17" s="208" customFormat="1" ht="11.25" customHeight="1">
      <c r="A34" s="18">
        <v>2003</v>
      </c>
      <c r="B34" s="200">
        <v>133.3340553391261</v>
      </c>
      <c r="C34" s="200">
        <v>132.9</v>
      </c>
      <c r="D34" s="200">
        <v>138.6</v>
      </c>
      <c r="E34" s="200">
        <v>127.6</v>
      </c>
      <c r="F34" s="200">
        <v>114.1</v>
      </c>
      <c r="G34" s="200">
        <v>124.2</v>
      </c>
      <c r="H34" s="200">
        <v>136.2</v>
      </c>
      <c r="I34" s="200">
        <v>116.5</v>
      </c>
      <c r="J34" s="200">
        <v>151.5</v>
      </c>
      <c r="K34" s="200">
        <v>167</v>
      </c>
      <c r="L34" s="200">
        <v>169.6</v>
      </c>
      <c r="M34" s="200">
        <v>125.6</v>
      </c>
      <c r="N34" s="200">
        <f>(B34+C34+D34+E34+F34+G34+H34+I34+J34+K34+L34+M34)/12</f>
        <v>136.42783794492718</v>
      </c>
      <c r="O34" s="209">
        <f>100*(E34-D34)/D34</f>
        <v>-7.936507936507937</v>
      </c>
      <c r="P34" s="209">
        <f>100*(E34-E33)/E33</f>
        <v>3.270587428966255</v>
      </c>
      <c r="Q34" s="207">
        <f>(((B34+C34+D34+E34)/4)-((B33+C33+D33+E33)/4))/((B33+C33+D33+E33)/4)*100</f>
        <v>14.406868097074868</v>
      </c>
    </row>
    <row r="35" spans="1:17" s="208" customFormat="1" ht="11.25" customHeight="1">
      <c r="A35" s="18">
        <v>2004</v>
      </c>
      <c r="B35" s="200">
        <f>IF('[1]AE_W_V'!O41&lt;&gt;0,'[1]AE_W_V'!O41," ")</f>
        <v>136.4931460807052</v>
      </c>
      <c r="C35" s="200">
        <f>IF('[1]AE_W_V'!P41&lt;&gt;0,'[1]AE_W_V'!P41," ")</f>
        <v>144.7847311931856</v>
      </c>
      <c r="D35" s="200">
        <f>IF('[1]AE_W_V'!Q41&lt;&gt;0,'[1]AE_W_V'!Q41," ")</f>
        <v>173.8295532332617</v>
      </c>
      <c r="E35" s="200">
        <f>IF('[1]AE_W_V'!R41&lt;&gt;0,'[1]AE_W_V'!R41," ")</f>
        <v>151.9874806438119</v>
      </c>
      <c r="F35" s="200" t="str">
        <f>IF('[1]AE_W_V'!S41&lt;&gt;0,'[1]AE_W_V'!S41," ")</f>
        <v> </v>
      </c>
      <c r="G35" s="200" t="str">
        <f>IF('[1]AE_W_V'!T41&lt;&gt;0,'[1]AE_W_V'!T41," ")</f>
        <v> </v>
      </c>
      <c r="H35" s="200" t="str">
        <f>IF('[1]AE_W_V'!U41&lt;&gt;0,'[1]AE_W_V'!U41," ")</f>
        <v> </v>
      </c>
      <c r="I35" s="200" t="str">
        <f>IF('[1]AE_W_V'!V41&lt;&gt;0,'[1]AE_W_V'!V41," ")</f>
        <v> </v>
      </c>
      <c r="J35" s="200" t="str">
        <f>IF('[1]AE_W_V'!W41&lt;&gt;0,'[1]AE_W_V'!W41," ")</f>
        <v> </v>
      </c>
      <c r="K35" s="200" t="str">
        <f>IF('[1]AE_W_V'!X41&lt;&gt;0,'[1]AE_W_V'!X41," ")</f>
        <v> </v>
      </c>
      <c r="L35" s="200" t="str">
        <f>IF('[1]AE_W_V'!Y41&lt;&gt;0,'[1]AE_W_V'!Y41," ")</f>
        <v> </v>
      </c>
      <c r="M35" s="200" t="str">
        <f>IF('[1]AE_W_V'!Z41&lt;&gt;0,'[1]AE_W_V'!Z41," ")</f>
        <v> </v>
      </c>
      <c r="N35" s="200">
        <f>(B35+C35+D35+E35)/4</f>
        <v>151.77372778774108</v>
      </c>
      <c r="O35" s="209">
        <f>100*(E35-D35)/D35</f>
        <v>-12.565223912265335</v>
      </c>
      <c r="P35" s="209">
        <f>100*(E35-E34)/E34</f>
        <v>19.11244564562061</v>
      </c>
      <c r="Q35" s="207">
        <f>(((B35+C35+D35+E35)/4)-((B34+C34+D34+E34)/4))/((B34+C34+D34+E34)/4)*100</f>
        <v>14.022554542324302</v>
      </c>
    </row>
    <row r="36" spans="1:16" s="208" customFormat="1" ht="11.25" customHeight="1">
      <c r="A36" s="213"/>
      <c r="B36" s="164"/>
      <c r="C36" s="164"/>
      <c r="D36" s="164"/>
      <c r="E36" s="164"/>
      <c r="F36" s="164"/>
      <c r="G36" s="164"/>
      <c r="H36" s="164"/>
      <c r="I36" s="164"/>
      <c r="J36" s="164"/>
      <c r="K36" s="164"/>
      <c r="L36" s="164"/>
      <c r="M36" s="164"/>
      <c r="N36" s="164"/>
      <c r="O36" s="164"/>
      <c r="P36" s="164"/>
    </row>
    <row r="37" spans="1:16" s="208" customFormat="1" ht="11.25" customHeight="1">
      <c r="A37" s="213"/>
      <c r="B37" s="200"/>
      <c r="C37" s="200"/>
      <c r="D37" s="200"/>
      <c r="E37" s="200"/>
      <c r="F37" s="200"/>
      <c r="G37" s="200"/>
      <c r="H37" s="200"/>
      <c r="I37" s="200"/>
      <c r="J37" s="200"/>
      <c r="K37" s="200"/>
      <c r="L37" s="200"/>
      <c r="M37" s="200"/>
      <c r="N37" s="164"/>
      <c r="O37" s="164"/>
      <c r="P37" s="164"/>
    </row>
    <row r="38" spans="1:16" s="208" customFormat="1" ht="11.25" customHeight="1">
      <c r="A38" s="213"/>
      <c r="B38" s="164"/>
      <c r="C38" s="164"/>
      <c r="D38" s="164"/>
      <c r="E38" s="164"/>
      <c r="F38" s="164"/>
      <c r="G38" s="164"/>
      <c r="H38" s="164"/>
      <c r="I38" s="164"/>
      <c r="J38" s="164"/>
      <c r="K38" s="164"/>
      <c r="L38" s="164"/>
      <c r="M38" s="164"/>
      <c r="N38" s="164"/>
      <c r="O38" s="164"/>
      <c r="P38" s="164"/>
    </row>
    <row r="39" spans="1:17" s="208" customFormat="1" ht="12.75" customHeight="1">
      <c r="A39" s="483" t="s">
        <v>15</v>
      </c>
      <c r="B39" s="483"/>
      <c r="C39" s="483"/>
      <c r="D39" s="483"/>
      <c r="E39" s="483"/>
      <c r="F39" s="483"/>
      <c r="G39" s="483"/>
      <c r="H39" s="483"/>
      <c r="I39" s="483"/>
      <c r="J39" s="483"/>
      <c r="K39" s="483"/>
      <c r="L39" s="483"/>
      <c r="M39" s="483"/>
      <c r="N39" s="483"/>
      <c r="O39" s="483"/>
      <c r="P39" s="483"/>
      <c r="Q39" s="483"/>
    </row>
    <row r="40" spans="1:16" s="208" customFormat="1" ht="12.75" customHeight="1">
      <c r="A40" s="95"/>
      <c r="B40" s="95"/>
      <c r="C40" s="95"/>
      <c r="D40" s="95"/>
      <c r="E40" s="95"/>
      <c r="F40" s="95"/>
      <c r="G40" s="95"/>
      <c r="H40" s="95"/>
      <c r="I40" s="95"/>
      <c r="J40" s="95"/>
      <c r="K40" s="95"/>
      <c r="L40" s="95"/>
      <c r="M40" s="95"/>
      <c r="N40" s="95"/>
      <c r="O40" s="95"/>
      <c r="P40" s="95"/>
    </row>
    <row r="41" spans="1:16" s="208" customFormat="1" ht="12" customHeight="1">
      <c r="A41" s="204"/>
      <c r="B41" s="205"/>
      <c r="C41" s="205"/>
      <c r="D41" s="205"/>
      <c r="E41" s="205"/>
      <c r="F41" s="205"/>
      <c r="G41" s="205"/>
      <c r="H41" s="205"/>
      <c r="I41" s="205"/>
      <c r="J41" s="205"/>
      <c r="K41" s="205"/>
      <c r="L41" s="205"/>
      <c r="M41" s="205"/>
      <c r="N41" s="205"/>
      <c r="O41" s="205"/>
      <c r="P41" s="205"/>
    </row>
    <row r="42" spans="1:16" ht="11.25" customHeight="1">
      <c r="A42" s="206"/>
      <c r="B42" s="200"/>
      <c r="C42" s="200"/>
      <c r="D42" s="200"/>
      <c r="E42" s="200"/>
      <c r="F42" s="200"/>
      <c r="G42" s="200"/>
      <c r="H42" s="200"/>
      <c r="I42" s="200"/>
      <c r="J42" s="200"/>
      <c r="K42" s="200"/>
      <c r="L42" s="200"/>
      <c r="M42" s="200"/>
      <c r="N42" s="200"/>
      <c r="O42" s="214"/>
      <c r="P42" s="214"/>
    </row>
    <row r="43" spans="1:16" ht="11.25" customHeight="1">
      <c r="A43" s="16" t="s">
        <v>105</v>
      </c>
      <c r="B43" s="200">
        <v>85.92184738142107</v>
      </c>
      <c r="C43" s="200">
        <v>96.5465776527613</v>
      </c>
      <c r="D43" s="200">
        <v>107.26229129773073</v>
      </c>
      <c r="E43" s="200">
        <v>94.12889960303326</v>
      </c>
      <c r="F43" s="200">
        <v>106.33476393438453</v>
      </c>
      <c r="G43" s="200">
        <v>93.74008252605265</v>
      </c>
      <c r="H43" s="200">
        <v>93.7008465513077</v>
      </c>
      <c r="I43" s="200">
        <v>94.72049950572122</v>
      </c>
      <c r="J43" s="200">
        <v>105.3356168694658</v>
      </c>
      <c r="K43" s="200">
        <v>110.42074473204502</v>
      </c>
      <c r="L43" s="200">
        <v>117.4508326287221</v>
      </c>
      <c r="M43" s="200">
        <v>94.4369973245917</v>
      </c>
      <c r="N43" s="200">
        <v>100.00000000060307</v>
      </c>
      <c r="O43" s="207"/>
      <c r="P43" s="207"/>
    </row>
    <row r="44" spans="1:17" s="208" customFormat="1" ht="11.25" customHeight="1">
      <c r="A44" s="17">
        <v>2001</v>
      </c>
      <c r="B44" s="200">
        <v>104.72472805708372</v>
      </c>
      <c r="C44" s="200">
        <v>103.80463413316612</v>
      </c>
      <c r="D44" s="200">
        <v>110.14014384132761</v>
      </c>
      <c r="E44" s="200">
        <v>94.69190096472914</v>
      </c>
      <c r="F44" s="200">
        <v>105.92719299613739</v>
      </c>
      <c r="G44" s="200">
        <v>94.93811077239266</v>
      </c>
      <c r="H44" s="200">
        <v>98.79131419895563</v>
      </c>
      <c r="I44" s="200">
        <v>97.39841133816005</v>
      </c>
      <c r="J44" s="200">
        <v>100.23937917891219</v>
      </c>
      <c r="K44" s="200">
        <v>104.51821010726418</v>
      </c>
      <c r="L44" s="200">
        <v>109.12810995538898</v>
      </c>
      <c r="M44" s="200">
        <v>90.45539090521618</v>
      </c>
      <c r="N44" s="200">
        <f>(B44+C44+D44+E44+F44+G44+H44+I44+J44+K44+L44+M44)/12</f>
        <v>101.2297938707278</v>
      </c>
      <c r="O44" s="209">
        <f>100*(E44-D44)/D44</f>
        <v>-14.025987562585572</v>
      </c>
      <c r="P44" s="209">
        <f>100*(E44-E43)/E43</f>
        <v>0.598117436908547</v>
      </c>
      <c r="Q44" s="207">
        <f>(((B44+C44+D44+E44)/4)-((B43+C43+D43+E43)/4))/((B43+C43+D43+E43)/4)*100</f>
        <v>7.6855678056949035</v>
      </c>
    </row>
    <row r="45" spans="1:17" s="208" customFormat="1" ht="11.25" customHeight="1">
      <c r="A45" s="18">
        <v>2002</v>
      </c>
      <c r="B45" s="200">
        <v>98.9363024693525</v>
      </c>
      <c r="C45" s="200">
        <v>102.16844540281436</v>
      </c>
      <c r="D45" s="200">
        <v>112.87585551073663</v>
      </c>
      <c r="E45" s="200">
        <v>109.08212381866953</v>
      </c>
      <c r="F45" s="200">
        <v>103.11376283131463</v>
      </c>
      <c r="G45" s="200">
        <v>104.613960954892</v>
      </c>
      <c r="H45" s="200">
        <v>100.61431934666571</v>
      </c>
      <c r="I45" s="200">
        <v>102.29449589027182</v>
      </c>
      <c r="J45" s="200">
        <v>114.39687018571787</v>
      </c>
      <c r="K45" s="200">
        <v>120.66675517116141</v>
      </c>
      <c r="L45" s="200">
        <v>119.58243838558622</v>
      </c>
      <c r="M45" s="200">
        <v>100.76098797765034</v>
      </c>
      <c r="N45" s="200">
        <f>(B45+C45+D45+E45+F45+G45+H45+I45+J45+K45+L45+M45)/12</f>
        <v>107.42552649540276</v>
      </c>
      <c r="O45" s="209">
        <f>100*(E45-D45)/D45</f>
        <v>-3.360977132710407</v>
      </c>
      <c r="P45" s="209">
        <f>100*(E45-E44)/E44</f>
        <v>15.196888759578773</v>
      </c>
      <c r="Q45" s="207">
        <f>(((B45+C45+D45+E45)/4)-((B44+C44+D44+E44)/4))/((B44+C44+D44+E44)/4)*100</f>
        <v>2.3469341939202977</v>
      </c>
    </row>
    <row r="46" spans="1:17" s="208" customFormat="1" ht="11.25" customHeight="1">
      <c r="A46" s="18">
        <v>2003</v>
      </c>
      <c r="B46" s="200">
        <v>116.7</v>
      </c>
      <c r="C46" s="200">
        <v>114.9</v>
      </c>
      <c r="D46" s="200">
        <v>126.8</v>
      </c>
      <c r="E46" s="200">
        <v>117.45102437536208</v>
      </c>
      <c r="F46" s="200">
        <v>111.4</v>
      </c>
      <c r="G46" s="200">
        <v>115.7</v>
      </c>
      <c r="H46" s="200">
        <v>119.1</v>
      </c>
      <c r="I46" s="200">
        <v>108.3</v>
      </c>
      <c r="J46" s="200">
        <v>131.9</v>
      </c>
      <c r="K46" s="200">
        <v>134.4</v>
      </c>
      <c r="L46" s="200">
        <v>132.2</v>
      </c>
      <c r="M46" s="200">
        <v>106.4</v>
      </c>
      <c r="N46" s="200">
        <f>(B46+C46+D46+E46+F46+G46+H46+I46+J46+K46+L46+M46)/12</f>
        <v>119.60425203128021</v>
      </c>
      <c r="O46" s="209">
        <f>100*(E46-D46)/D46</f>
        <v>-7.373009167695518</v>
      </c>
      <c r="P46" s="209">
        <f>100*(E46-E45)/E45</f>
        <v>7.672110024741015</v>
      </c>
      <c r="Q46" s="207">
        <f>(((B46+C46+D46+E46)/4)-((B45+C45+D45+E45)/4))/((B45+C45+D45+E45)/4)*100</f>
        <v>12.47765255118717</v>
      </c>
    </row>
    <row r="47" spans="1:17" s="208" customFormat="1" ht="11.25" customHeight="1">
      <c r="A47" s="18">
        <v>2004</v>
      </c>
      <c r="B47" s="200">
        <f>IF('[1]AE_W_V'!AB5&lt;&gt;0,'[1]AE_W_V'!AB5," ")</f>
        <v>116.99538215054463</v>
      </c>
      <c r="C47" s="200">
        <f>IF('[1]AE_W_V'!AC5&lt;&gt;0,'[1]AE_W_V'!AC5," ")</f>
        <v>117.11096240289598</v>
      </c>
      <c r="D47" s="200">
        <f>IF('[1]AE_W_V'!AD5&lt;&gt;0,'[1]AE_W_V'!AD5," ")</f>
        <v>144.82973683726647</v>
      </c>
      <c r="E47" s="200">
        <f>IF('[1]AE_W_V'!AE5&lt;&gt;0,'[1]AE_W_V'!AE5," ")</f>
        <v>127.58908732223107</v>
      </c>
      <c r="F47" s="200" t="str">
        <f>IF('[1]AE_W_V'!AF5&lt;&gt;0,'[1]AE_W_V'!AF5," ")</f>
        <v> </v>
      </c>
      <c r="G47" s="200" t="str">
        <f>IF('[1]AE_W_V'!AG5&lt;&gt;0,'[1]AE_W_V'!AG5," ")</f>
        <v> </v>
      </c>
      <c r="H47" s="200" t="str">
        <f>IF('[1]AE_W_V'!AH5&lt;&gt;0,'[1]AE_W_V'!AH5," ")</f>
        <v> </v>
      </c>
      <c r="I47" s="200" t="str">
        <f>IF('[1]AE_W_V'!AI5&lt;&gt;0,'[1]AE_W_V'!AI5," ")</f>
        <v> </v>
      </c>
      <c r="J47" s="200" t="str">
        <f>IF('[1]AE_W_V'!AJ5&lt;&gt;0,'[1]AE_W_V'!AJ5," ")</f>
        <v> </v>
      </c>
      <c r="K47" s="200" t="str">
        <f>IF('[1]AE_W_V'!AK5&lt;&gt;0,'[1]AE_W_V'!AK5," ")</f>
        <v> </v>
      </c>
      <c r="L47" s="200" t="str">
        <f>IF('[1]AE_W_V'!AL5&lt;&gt;0,'[1]AE_W_V'!AL5," ")</f>
        <v> </v>
      </c>
      <c r="M47" s="200" t="str">
        <f>IF('[1]AE_W_V'!AM5&lt;&gt;0,'[1]AE_W_V'!AM5," ")</f>
        <v> </v>
      </c>
      <c r="N47" s="200">
        <f>(B47+C47+D47+E47)/4</f>
        <v>126.63129217823453</v>
      </c>
      <c r="O47" s="209">
        <f>100*(E47-D47)/D47</f>
        <v>-11.904081227743534</v>
      </c>
      <c r="P47" s="209">
        <f>100*(E47-E46)/E46</f>
        <v>8.631736505310263</v>
      </c>
      <c r="Q47" s="207">
        <f>(((B47+C47+D47+E47)/4)-((B46+C46+D46+E46)/4))/((B46+C46+D46+E46)/4)*100</f>
        <v>6.446165452273895</v>
      </c>
    </row>
    <row r="48" spans="1:16" s="208" customFormat="1" ht="11.25" customHeight="1">
      <c r="A48" s="19"/>
      <c r="B48" s="200"/>
      <c r="C48" s="200"/>
      <c r="D48" s="200"/>
      <c r="E48" s="200"/>
      <c r="F48" s="200"/>
      <c r="G48" s="200"/>
      <c r="H48" s="200"/>
      <c r="I48" s="200"/>
      <c r="J48" s="200"/>
      <c r="K48" s="200"/>
      <c r="L48" s="200"/>
      <c r="M48" s="200"/>
      <c r="N48" s="200"/>
      <c r="O48" s="212"/>
      <c r="P48" s="212"/>
    </row>
    <row r="49" spans="1:16" s="208" customFormat="1" ht="11.25" customHeight="1">
      <c r="A49" s="20" t="s">
        <v>106</v>
      </c>
      <c r="B49" s="200">
        <v>84.65931391537737</v>
      </c>
      <c r="C49" s="200">
        <v>97.42942198875316</v>
      </c>
      <c r="D49" s="200">
        <v>108.84925687152436</v>
      </c>
      <c r="E49" s="200">
        <v>95.85772353488295</v>
      </c>
      <c r="F49" s="200">
        <v>104.43576540053594</v>
      </c>
      <c r="G49" s="200">
        <v>92.30121413626047</v>
      </c>
      <c r="H49" s="200">
        <v>93.59784878180018</v>
      </c>
      <c r="I49" s="200">
        <v>98.46108572990431</v>
      </c>
      <c r="J49" s="200">
        <v>106.82898094126409</v>
      </c>
      <c r="K49" s="200">
        <v>111.42241389103049</v>
      </c>
      <c r="L49" s="200">
        <v>114.0225304579622</v>
      </c>
      <c r="M49" s="200">
        <v>92.1344443581638</v>
      </c>
      <c r="N49" s="200">
        <v>100.00000000062163</v>
      </c>
      <c r="O49" s="207"/>
      <c r="P49" s="207"/>
    </row>
    <row r="50" spans="1:17" s="208" customFormat="1" ht="11.25" customHeight="1">
      <c r="A50" s="17">
        <v>2001</v>
      </c>
      <c r="B50" s="200">
        <v>103.04563420027671</v>
      </c>
      <c r="C50" s="200">
        <v>101.67804777056699</v>
      </c>
      <c r="D50" s="200">
        <v>108.84401011316925</v>
      </c>
      <c r="E50" s="200">
        <v>93.09781733862947</v>
      </c>
      <c r="F50" s="200">
        <v>105.07942407416235</v>
      </c>
      <c r="G50" s="200">
        <v>93.58543594925723</v>
      </c>
      <c r="H50" s="200">
        <v>98.65265917866057</v>
      </c>
      <c r="I50" s="200">
        <v>101.16856017418618</v>
      </c>
      <c r="J50" s="200">
        <v>101.87135757053123</v>
      </c>
      <c r="K50" s="200">
        <v>106.88346572793064</v>
      </c>
      <c r="L50" s="200">
        <v>106.97533360745322</v>
      </c>
      <c r="M50" s="200">
        <v>88.23235073575172</v>
      </c>
      <c r="N50" s="200">
        <f>(B50+C50+D50+E50+F50+G50+H50+I50+J50+K50+L50+M50)/12</f>
        <v>100.75950803671462</v>
      </c>
      <c r="O50" s="209">
        <f>100*(E50-D50)/D50</f>
        <v>-14.466751783738825</v>
      </c>
      <c r="P50" s="209">
        <f>100*(E50-E49)/E49</f>
        <v>-2.879169350656593</v>
      </c>
      <c r="Q50" s="207">
        <f>(((B50+C50+D50+E50)/4)-((B49+C49+D49+E49)/4))/((B49+C49+D49+E49)/4)*100</f>
        <v>5.137025120555408</v>
      </c>
    </row>
    <row r="51" spans="1:17" s="208" customFormat="1" ht="11.25" customHeight="1">
      <c r="A51" s="18">
        <v>2002</v>
      </c>
      <c r="B51" s="200">
        <v>97.57825270898253</v>
      </c>
      <c r="C51" s="200">
        <v>97.50521998745462</v>
      </c>
      <c r="D51" s="200">
        <v>109.17162919194399</v>
      </c>
      <c r="E51" s="200">
        <v>103.79543829537292</v>
      </c>
      <c r="F51" s="200">
        <v>97.3775051116504</v>
      </c>
      <c r="G51" s="200">
        <v>100.27613141563077</v>
      </c>
      <c r="H51" s="200">
        <v>98.9738709196354</v>
      </c>
      <c r="I51" s="200">
        <v>102.842158252862</v>
      </c>
      <c r="J51" s="200">
        <v>108.81443218649929</v>
      </c>
      <c r="K51" s="200">
        <v>115.98212851381436</v>
      </c>
      <c r="L51" s="200">
        <v>112.43812104280188</v>
      </c>
      <c r="M51" s="200">
        <v>94.49558195188092</v>
      </c>
      <c r="N51" s="200">
        <f>(B51+C51+D51+E51+F51+G51+H51+I51+J51+K51+L51+M51)/12</f>
        <v>103.27087246487741</v>
      </c>
      <c r="O51" s="209">
        <f>100*(E51-D51)/D51</f>
        <v>-4.924531159206879</v>
      </c>
      <c r="P51" s="209">
        <f>100*(E51-E50)/E50</f>
        <v>11.490732288419226</v>
      </c>
      <c r="Q51" s="207">
        <f>(((B51+C51+D51+E51)/4)-((B50+C50+D50+E50)/4))/((B50+C50+D50+E50)/4)*100</f>
        <v>0.34058230388852356</v>
      </c>
    </row>
    <row r="52" spans="1:17" s="208" customFormat="1" ht="11.25" customHeight="1">
      <c r="A52" s="18">
        <v>2003</v>
      </c>
      <c r="B52" s="200">
        <v>110.9</v>
      </c>
      <c r="C52" s="200">
        <v>108.8</v>
      </c>
      <c r="D52" s="200">
        <v>122.8</v>
      </c>
      <c r="E52" s="200">
        <v>113.61084161607641</v>
      </c>
      <c r="F52" s="200">
        <v>110.5</v>
      </c>
      <c r="G52" s="200">
        <v>112.4</v>
      </c>
      <c r="H52" s="200">
        <v>113.1</v>
      </c>
      <c r="I52" s="200">
        <v>106</v>
      </c>
      <c r="J52" s="200">
        <v>125.5</v>
      </c>
      <c r="K52" s="200">
        <v>124.2</v>
      </c>
      <c r="L52" s="200">
        <v>120.8</v>
      </c>
      <c r="M52" s="200">
        <v>100.4</v>
      </c>
      <c r="N52" s="200">
        <f>(B52+C52+D52+E52+F52+G52+H52+I52+J52+K52+L52+M52)/12</f>
        <v>114.08423680133971</v>
      </c>
      <c r="O52" s="209">
        <f>100*(E52-D52)/D52</f>
        <v>-7.4830279999377725</v>
      </c>
      <c r="P52" s="209">
        <f>100*(E52-E51)/E51</f>
        <v>9.456488148131896</v>
      </c>
      <c r="Q52" s="207">
        <f>(((B52+C52+D52+E52)/4)-((B51+C51+D51+E51)/4))/((B51+C51+D51+E51)/4)*100</f>
        <v>11.778026665686994</v>
      </c>
    </row>
    <row r="53" spans="1:17" s="208" customFormat="1" ht="11.25" customHeight="1">
      <c r="A53" s="18">
        <v>2004</v>
      </c>
      <c r="B53" s="200">
        <f>IF('[1]AE_W_V'!B5&lt;&gt;0,'[1]AE_W_V'!B5," ")</f>
        <v>110.55818563043671</v>
      </c>
      <c r="C53" s="200">
        <f>IF('[1]AE_W_V'!C5&lt;&gt;0,'[1]AE_W_V'!C5," ")</f>
        <v>107.96752816423354</v>
      </c>
      <c r="D53" s="200">
        <f>IF('[1]AE_W_V'!D5&lt;&gt;0,'[1]AE_W_V'!D5," ")</f>
        <v>135.26991225144306</v>
      </c>
      <c r="E53" s="200">
        <f>IF('[1]AE_W_V'!E5&lt;&gt;0,'[1]AE_W_V'!E5," ")</f>
        <v>119.07604724672241</v>
      </c>
      <c r="F53" s="200" t="str">
        <f>IF('[1]AE_W_V'!F5&lt;&gt;0,'[1]AE_W_V'!F5," ")</f>
        <v> </v>
      </c>
      <c r="G53" s="200" t="str">
        <f>IF('[1]AE_W_V'!G5&lt;&gt;0,'[1]AE_W_V'!G5," ")</f>
        <v> </v>
      </c>
      <c r="H53" s="200" t="str">
        <f>IF('[1]AE_W_V'!H5&lt;&gt;0,'[1]AE_W_V'!H5," ")</f>
        <v> </v>
      </c>
      <c r="I53" s="200" t="str">
        <f>IF('[1]AE_W_V'!I5&lt;&gt;0,'[1]AE_W_V'!I5," ")</f>
        <v> </v>
      </c>
      <c r="J53" s="200" t="str">
        <f>IF('[1]AE_W_V'!J5&lt;&gt;0,'[1]AE_W_V'!J5," ")</f>
        <v> </v>
      </c>
      <c r="K53" s="200" t="str">
        <f>IF('[1]AE_W_V'!K5&lt;&gt;0,'[1]AE_W_V'!K5," ")</f>
        <v> </v>
      </c>
      <c r="L53" s="200" t="str">
        <f>IF('[1]AE_W_V'!L5&lt;&gt;0,'[1]AE_W_V'!L5," ")</f>
        <v> </v>
      </c>
      <c r="M53" s="200" t="str">
        <f>IF('[1]AE_W_V'!M5&lt;&gt;0,'[1]AE_W_V'!M5," ")</f>
        <v> </v>
      </c>
      <c r="N53" s="200">
        <f>(B53+C53+D53+E53)/4</f>
        <v>118.21791832320892</v>
      </c>
      <c r="O53" s="209">
        <f>100*(E53-D53)/D53</f>
        <v>-11.971520299812934</v>
      </c>
      <c r="P53" s="209">
        <f>100*(E53-E52)/E52</f>
        <v>4.810461354660581</v>
      </c>
      <c r="Q53" s="207">
        <f>(((B53+C53+D53+E53)/4)-((B52+C52+D52+E52)/4))/((B52+C52+D52+E52)/4)*100</f>
        <v>3.6747277520027497</v>
      </c>
    </row>
    <row r="54" spans="1:16" s="208" customFormat="1" ht="11.25" customHeight="1">
      <c r="A54" s="19"/>
      <c r="B54" s="200"/>
      <c r="C54" s="200"/>
      <c r="D54" s="200"/>
      <c r="E54" s="200"/>
      <c r="F54" s="200"/>
      <c r="G54" s="200"/>
      <c r="H54" s="200"/>
      <c r="I54" s="200"/>
      <c r="J54" s="200"/>
      <c r="K54" s="200"/>
      <c r="L54" s="200"/>
      <c r="M54" s="200"/>
      <c r="N54" s="200"/>
      <c r="O54" s="209"/>
      <c r="P54" s="209"/>
    </row>
    <row r="55" spans="1:16" s="208" customFormat="1" ht="11.25" customHeight="1">
      <c r="A55" s="20" t="s">
        <v>107</v>
      </c>
      <c r="B55" s="200">
        <v>89.3125344097075</v>
      </c>
      <c r="C55" s="200">
        <v>94.17559191241452</v>
      </c>
      <c r="D55" s="200">
        <v>103.00030241643027</v>
      </c>
      <c r="E55" s="200">
        <v>89.4859328646675</v>
      </c>
      <c r="F55" s="200">
        <v>111.4347552372728</v>
      </c>
      <c r="G55" s="200">
        <v>97.60433841793427</v>
      </c>
      <c r="H55" s="200">
        <v>93.97745957323531</v>
      </c>
      <c r="I55" s="200">
        <v>84.67470068573984</v>
      </c>
      <c r="J55" s="200">
        <v>101.32500619518514</v>
      </c>
      <c r="K55" s="200">
        <v>107.73064049089606</v>
      </c>
      <c r="L55" s="200">
        <v>126.65795467103254</v>
      </c>
      <c r="M55" s="200">
        <v>100.62078309172875</v>
      </c>
      <c r="N55" s="200">
        <v>99.99999999718703</v>
      </c>
      <c r="O55" s="209"/>
      <c r="P55" s="209"/>
    </row>
    <row r="56" spans="1:17" s="208" customFormat="1" ht="11.25" customHeight="1">
      <c r="A56" s="17">
        <v>2001</v>
      </c>
      <c r="B56" s="200">
        <v>109.23413862961864</v>
      </c>
      <c r="C56" s="200">
        <v>109.51584020402746</v>
      </c>
      <c r="D56" s="200">
        <v>113.62106845541354</v>
      </c>
      <c r="E56" s="200">
        <v>98.97300623360051</v>
      </c>
      <c r="F56" s="200">
        <v>108.20397944337728</v>
      </c>
      <c r="G56" s="200">
        <v>98.5708833677556</v>
      </c>
      <c r="H56" s="200">
        <v>99.16368910034892</v>
      </c>
      <c r="I56" s="200">
        <v>87.27321853188545</v>
      </c>
      <c r="J56" s="200">
        <v>95.85650290615358</v>
      </c>
      <c r="K56" s="200">
        <v>98.16602873658796</v>
      </c>
      <c r="L56" s="200">
        <v>114.90965241398969</v>
      </c>
      <c r="M56" s="200">
        <v>96.4256353947884</v>
      </c>
      <c r="N56" s="200">
        <f>(B56+C56+D56+E56+F56+G56+H56+I56+J56+K56+L56+M56)/12</f>
        <v>102.49280361812892</v>
      </c>
      <c r="O56" s="209">
        <f>100*(E56-D56)/D56</f>
        <v>-12.892029991392944</v>
      </c>
      <c r="P56" s="209">
        <f>100*(E56-E55)/E55</f>
        <v>10.60174830303286</v>
      </c>
      <c r="Q56" s="207">
        <f>(((B56+C56+D56+E56)/4)-((B55+C55+D55+E55)/4))/((B55+C55+D55+E55)/4)*100</f>
        <v>14.726986085789044</v>
      </c>
    </row>
    <row r="57" spans="1:17" s="208" customFormat="1" ht="11.25" customHeight="1">
      <c r="A57" s="18">
        <v>2002</v>
      </c>
      <c r="B57" s="200">
        <v>102.58351011162318</v>
      </c>
      <c r="C57" s="200">
        <v>114.6921038722632</v>
      </c>
      <c r="D57" s="200">
        <v>122.82400537977847</v>
      </c>
      <c r="E57" s="200">
        <v>123.28016016324084</v>
      </c>
      <c r="F57" s="200">
        <v>118.51917993612221</v>
      </c>
      <c r="G57" s="200">
        <v>116.26372926074202</v>
      </c>
      <c r="H57" s="200">
        <v>105.01994292193844</v>
      </c>
      <c r="I57" s="200">
        <v>100.82368206664643</v>
      </c>
      <c r="J57" s="200">
        <v>129.38918574053758</v>
      </c>
      <c r="K57" s="200">
        <v>133.24788927576995</v>
      </c>
      <c r="L57" s="200">
        <v>138.76937069846232</v>
      </c>
      <c r="M57" s="200">
        <v>117.58749715441957</v>
      </c>
      <c r="N57" s="200">
        <f>(B57+C57+D57+E57+F57+G57+H57+I57+J57+K57+L57+M57)/12</f>
        <v>118.58335471512869</v>
      </c>
      <c r="O57" s="209">
        <f>100*(E57-D57)/D57</f>
        <v>0.3713889496209731</v>
      </c>
      <c r="P57" s="209">
        <f>100*(E57-E56)/E56</f>
        <v>24.559377202577327</v>
      </c>
      <c r="Q57" s="207">
        <f>(((B57+C57+D57+E57)/4)-((B56+C56+D56+E56)/4))/((B56+C56+D56+E56)/4)*100</f>
        <v>7.426954363371692</v>
      </c>
    </row>
    <row r="58" spans="1:17" ht="11.25" customHeight="1">
      <c r="A58" s="18">
        <v>2003</v>
      </c>
      <c r="B58" s="200">
        <v>132.1</v>
      </c>
      <c r="C58" s="200">
        <v>131.4</v>
      </c>
      <c r="D58" s="200">
        <v>137.7</v>
      </c>
      <c r="E58" s="200">
        <v>127.76430178501082</v>
      </c>
      <c r="F58" s="200">
        <v>113.9</v>
      </c>
      <c r="G58" s="200">
        <v>124.6</v>
      </c>
      <c r="H58" s="200">
        <v>135.2</v>
      </c>
      <c r="I58" s="200">
        <v>114.3</v>
      </c>
      <c r="J58" s="200">
        <v>149.2</v>
      </c>
      <c r="K58" s="200">
        <v>161.6</v>
      </c>
      <c r="L58" s="200">
        <v>162.9</v>
      </c>
      <c r="M58" s="200">
        <v>122.7</v>
      </c>
      <c r="N58" s="200">
        <f>(B58+C58+D58+E58+F58+G58+H58+I58+J58+K58+L58+M58)/12</f>
        <v>134.4470251487509</v>
      </c>
      <c r="O58" s="209">
        <f>100*(E58-D58)/D58</f>
        <v>-7.215467113281899</v>
      </c>
      <c r="P58" s="209">
        <f>100*(E58-E57)/E57</f>
        <v>3.6373586924549124</v>
      </c>
      <c r="Q58" s="207">
        <f>(((B58+C58+D58+E58)/4)-((B57+C57+D57+E57)/4))/((B57+C57+D57+E57)/4)*100</f>
        <v>14.153514062496333</v>
      </c>
    </row>
    <row r="59" spans="1:17" ht="11.25" customHeight="1">
      <c r="A59" s="18">
        <v>2004</v>
      </c>
      <c r="B59" s="200">
        <f>IF('[1]AE_W_V'!O5&lt;&gt;0,'[1]AE_W_V'!O5," ")</f>
        <v>134.28325557326028</v>
      </c>
      <c r="C59" s="200">
        <f>IF('[1]AE_W_V'!P5&lt;&gt;0,'[1]AE_W_V'!P5," ")</f>
        <v>141.66676604875136</v>
      </c>
      <c r="D59" s="200">
        <f>IF('[1]AE_W_V'!Q5&lt;&gt;0,'[1]AE_W_V'!Q5," ")</f>
        <v>170.5038073543144</v>
      </c>
      <c r="E59" s="200">
        <f>IF('[1]AE_W_V'!R5&lt;&gt;0,'[1]AE_W_V'!R5," ")</f>
        <v>150.45189084454947</v>
      </c>
      <c r="F59" s="200" t="str">
        <f>IF('[1]AE_W_V'!S5&lt;&gt;0,'[1]AE_W_V'!S5," ")</f>
        <v> </v>
      </c>
      <c r="G59" s="200" t="str">
        <f>IF('[1]AE_W_V'!T5&lt;&gt;0,'[1]AE_W_V'!T5," ")</f>
        <v> </v>
      </c>
      <c r="H59" s="200" t="str">
        <f>IF('[1]AE_W_V'!U5&lt;&gt;0,'[1]AE_W_V'!U5," ")</f>
        <v> </v>
      </c>
      <c r="I59" s="200" t="str">
        <f>IF('[1]AE_W_V'!V5&lt;&gt;0,'[1]AE_W_V'!V5," ")</f>
        <v> </v>
      </c>
      <c r="J59" s="200" t="str">
        <f>IF('[1]AE_W_V'!W5&lt;&gt;0,'[1]AE_W_V'!W5," ")</f>
        <v> </v>
      </c>
      <c r="K59" s="200" t="str">
        <f>IF('[1]AE_W_V'!X5&lt;&gt;0,'[1]AE_W_V'!X5," ")</f>
        <v> </v>
      </c>
      <c r="L59" s="200" t="str">
        <f>IF('[1]AE_W_V'!Y5&lt;&gt;0,'[1]AE_W_V'!Y5," ")</f>
        <v> </v>
      </c>
      <c r="M59" s="200" t="str">
        <f>IF('[1]AE_W_V'!Z5&lt;&gt;0,'[1]AE_W_V'!Z5," ")</f>
        <v> </v>
      </c>
      <c r="N59" s="200">
        <f>(B59+C59+D59+E59)/4</f>
        <v>149.22642995521886</v>
      </c>
      <c r="O59" s="209">
        <f>100*(E59-D59)/D59</f>
        <v>-11.760392228717905</v>
      </c>
      <c r="P59" s="209">
        <f>100*(E59-E58)/E58</f>
        <v>17.757377250583726</v>
      </c>
      <c r="Q59" s="207">
        <f>(((B59+C59+D59+E59)/4)-((B58+C58+D58+E58)/4))/((B58+C58+D58+E58)/4)*100</f>
        <v>12.844235009166724</v>
      </c>
    </row>
    <row r="60" ht="11.25" customHeight="1">
      <c r="A60" s="213"/>
    </row>
    <row r="61" ht="11.25" customHeight="1">
      <c r="A61" s="213"/>
    </row>
    <row r="62" ht="11.25" customHeight="1">
      <c r="A62" s="213"/>
    </row>
    <row r="63" ht="11.25" customHeight="1">
      <c r="A63" s="213"/>
    </row>
    <row r="64" ht="9.75" customHeight="1">
      <c r="A64" s="213"/>
    </row>
    <row r="65" ht="9.75" customHeight="1">
      <c r="A65" s="213"/>
    </row>
    <row r="66" ht="11.25" customHeight="1">
      <c r="A66" s="213"/>
    </row>
    <row r="67" ht="11.25" customHeight="1">
      <c r="A67" s="213"/>
    </row>
    <row r="68" ht="11.25" customHeight="1">
      <c r="A68" s="213"/>
    </row>
    <row r="69" spans="1:17" ht="12.75">
      <c r="A69" s="488" t="s">
        <v>117</v>
      </c>
      <c r="B69" s="488"/>
      <c r="C69" s="488"/>
      <c r="D69" s="488"/>
      <c r="E69" s="488"/>
      <c r="F69" s="488"/>
      <c r="G69" s="488"/>
      <c r="H69" s="488"/>
      <c r="I69" s="488"/>
      <c r="J69" s="488"/>
      <c r="K69" s="488"/>
      <c r="L69" s="488"/>
      <c r="M69" s="488"/>
      <c r="N69" s="488"/>
      <c r="O69" s="488"/>
      <c r="P69" s="488"/>
      <c r="Q69" s="488"/>
    </row>
    <row r="70" spans="1:16" ht="12.75">
      <c r="A70" s="165"/>
      <c r="B70" s="166"/>
      <c r="C70" s="166"/>
      <c r="D70" s="166"/>
      <c r="E70" s="166"/>
      <c r="F70" s="166"/>
      <c r="G70" s="166"/>
      <c r="H70" s="166"/>
      <c r="I70" s="166"/>
      <c r="J70" s="166"/>
      <c r="K70" s="166"/>
      <c r="L70" s="166"/>
      <c r="M70" s="166"/>
      <c r="N70" s="166"/>
      <c r="O70" s="166"/>
      <c r="P70" s="166"/>
    </row>
    <row r="71" spans="1:17" ht="12.75">
      <c r="A71" s="491" t="s">
        <v>118</v>
      </c>
      <c r="B71" s="491"/>
      <c r="C71" s="491"/>
      <c r="D71" s="491"/>
      <c r="E71" s="491"/>
      <c r="F71" s="491"/>
      <c r="G71" s="491"/>
      <c r="H71" s="491"/>
      <c r="I71" s="491"/>
      <c r="J71" s="491"/>
      <c r="K71" s="491"/>
      <c r="L71" s="491"/>
      <c r="M71" s="491"/>
      <c r="N71" s="491"/>
      <c r="O71" s="491"/>
      <c r="P71" s="491"/>
      <c r="Q71" s="491"/>
    </row>
    <row r="72" spans="1:17" ht="12.75" customHeight="1">
      <c r="A72" s="482" t="s">
        <v>119</v>
      </c>
      <c r="B72" s="482"/>
      <c r="C72" s="482"/>
      <c r="D72" s="482"/>
      <c r="E72" s="482"/>
      <c r="F72" s="482"/>
      <c r="G72" s="482"/>
      <c r="H72" s="482"/>
      <c r="I72" s="482"/>
      <c r="J72" s="482"/>
      <c r="K72" s="482"/>
      <c r="L72" s="482"/>
      <c r="M72" s="482"/>
      <c r="N72" s="482"/>
      <c r="O72" s="482"/>
      <c r="P72" s="482"/>
      <c r="Q72" s="482"/>
    </row>
    <row r="73" spans="1:17" ht="12.75">
      <c r="A73" s="482" t="s">
        <v>84</v>
      </c>
      <c r="B73" s="482"/>
      <c r="C73" s="482"/>
      <c r="D73" s="482"/>
      <c r="E73" s="482"/>
      <c r="F73" s="482"/>
      <c r="G73" s="482"/>
      <c r="H73" s="482"/>
      <c r="I73" s="482"/>
      <c r="J73" s="482"/>
      <c r="K73" s="482"/>
      <c r="L73" s="482"/>
      <c r="M73" s="482"/>
      <c r="N73" s="482"/>
      <c r="O73" s="482"/>
      <c r="P73" s="482"/>
      <c r="Q73" s="482"/>
    </row>
    <row r="74" spans="1:16" ht="12.75">
      <c r="A74" s="215"/>
      <c r="B74" s="166"/>
      <c r="C74" s="166"/>
      <c r="D74" s="166"/>
      <c r="E74" s="166"/>
      <c r="F74" s="166"/>
      <c r="G74" s="166"/>
      <c r="H74" s="166"/>
      <c r="I74" s="166"/>
      <c r="J74" s="166"/>
      <c r="K74" s="166"/>
      <c r="L74" s="166"/>
      <c r="M74" s="166"/>
      <c r="N74" s="166"/>
      <c r="O74" s="166"/>
      <c r="P74" s="166"/>
    </row>
    <row r="76" spans="1:17" s="208" customFormat="1" ht="12.75" customHeight="1">
      <c r="A76" s="173"/>
      <c r="B76" s="174"/>
      <c r="C76" s="175"/>
      <c r="D76" s="175"/>
      <c r="E76" s="175"/>
      <c r="F76" s="175"/>
      <c r="G76" s="175"/>
      <c r="H76" s="175"/>
      <c r="I76" s="175"/>
      <c r="J76" s="175"/>
      <c r="K76" s="175"/>
      <c r="L76" s="175"/>
      <c r="M76" s="175"/>
      <c r="N76" s="176"/>
      <c r="O76" s="484" t="s">
        <v>85</v>
      </c>
      <c r="P76" s="485"/>
      <c r="Q76" s="485"/>
    </row>
    <row r="77" spans="1:17" s="208" customFormat="1" ht="12.75" customHeight="1">
      <c r="A77" s="177"/>
      <c r="B77" s="178"/>
      <c r="C77" s="179"/>
      <c r="D77" s="179"/>
      <c r="E77" s="179"/>
      <c r="F77" s="179"/>
      <c r="G77" s="179"/>
      <c r="H77" s="179"/>
      <c r="I77" s="179"/>
      <c r="J77" s="179"/>
      <c r="K77" s="179"/>
      <c r="L77" s="179"/>
      <c r="M77" s="179"/>
      <c r="N77" s="180"/>
      <c r="O77" s="181" t="s">
        <v>90</v>
      </c>
      <c r="P77" s="182"/>
      <c r="Q77" s="183" t="s">
        <v>199</v>
      </c>
    </row>
    <row r="78" spans="1:17" s="208" customFormat="1" ht="12.75" customHeight="1">
      <c r="A78" s="184" t="s">
        <v>86</v>
      </c>
      <c r="B78" s="178" t="s">
        <v>87</v>
      </c>
      <c r="C78" s="179" t="s">
        <v>88</v>
      </c>
      <c r="D78" s="179" t="s">
        <v>89</v>
      </c>
      <c r="E78" s="179" t="s">
        <v>90</v>
      </c>
      <c r="F78" s="179" t="s">
        <v>91</v>
      </c>
      <c r="G78" s="179" t="s">
        <v>92</v>
      </c>
      <c r="H78" s="179" t="s">
        <v>93</v>
      </c>
      <c r="I78" s="179" t="s">
        <v>94</v>
      </c>
      <c r="J78" s="179" t="s">
        <v>95</v>
      </c>
      <c r="K78" s="179" t="s">
        <v>96</v>
      </c>
      <c r="L78" s="179" t="s">
        <v>97</v>
      </c>
      <c r="M78" s="179" t="s">
        <v>98</v>
      </c>
      <c r="N78" s="185" t="s">
        <v>99</v>
      </c>
      <c r="O78" s="486" t="s">
        <v>100</v>
      </c>
      <c r="P78" s="487"/>
      <c r="Q78" s="487"/>
    </row>
    <row r="79" spans="1:17" s="208" customFormat="1" ht="12.75" customHeight="1">
      <c r="A79" s="177"/>
      <c r="B79" s="178"/>
      <c r="C79" s="179"/>
      <c r="D79" s="179"/>
      <c r="E79" s="179"/>
      <c r="F79" s="179"/>
      <c r="G79" s="179"/>
      <c r="H79" s="179"/>
      <c r="I79" s="179"/>
      <c r="J79" s="179"/>
      <c r="K79" s="179"/>
      <c r="L79" s="179"/>
      <c r="M79" s="179"/>
      <c r="N79" s="180"/>
      <c r="O79" s="185" t="s">
        <v>101</v>
      </c>
      <c r="P79" s="186" t="s">
        <v>102</v>
      </c>
      <c r="Q79" s="187" t="s">
        <v>102</v>
      </c>
    </row>
    <row r="80" spans="1:17" s="208" customFormat="1" ht="12.75" customHeight="1">
      <c r="A80" s="188"/>
      <c r="B80" s="189"/>
      <c r="C80" s="190"/>
      <c r="D80" s="190"/>
      <c r="E80" s="190"/>
      <c r="F80" s="190"/>
      <c r="G80" s="190"/>
      <c r="H80" s="190"/>
      <c r="I80" s="190"/>
      <c r="J80" s="190"/>
      <c r="K80" s="190"/>
      <c r="L80" s="190"/>
      <c r="M80" s="190"/>
      <c r="N80" s="191"/>
      <c r="O80" s="192" t="s">
        <v>103</v>
      </c>
      <c r="P80" s="193" t="s">
        <v>104</v>
      </c>
      <c r="Q80" s="194" t="s">
        <v>143</v>
      </c>
    </row>
    <row r="84" spans="1:17" ht="12.75">
      <c r="A84" s="483" t="s">
        <v>111</v>
      </c>
      <c r="B84" s="483"/>
      <c r="C84" s="483"/>
      <c r="D84" s="483"/>
      <c r="E84" s="483"/>
      <c r="F84" s="483"/>
      <c r="G84" s="483"/>
      <c r="H84" s="483"/>
      <c r="I84" s="483"/>
      <c r="J84" s="483"/>
      <c r="K84" s="483"/>
      <c r="L84" s="483"/>
      <c r="M84" s="483"/>
      <c r="N84" s="483"/>
      <c r="O84" s="483"/>
      <c r="P84" s="483"/>
      <c r="Q84" s="483"/>
    </row>
    <row r="85" spans="1:16" ht="11.25" customHeight="1">
      <c r="A85" s="204"/>
      <c r="B85" s="216"/>
      <c r="C85" s="216"/>
      <c r="D85" s="216"/>
      <c r="E85" s="216"/>
      <c r="F85" s="216"/>
      <c r="G85" s="216"/>
      <c r="H85" s="216"/>
      <c r="I85" s="216"/>
      <c r="J85" s="216"/>
      <c r="K85" s="216"/>
      <c r="L85" s="216"/>
      <c r="M85" s="216"/>
      <c r="N85" s="217"/>
      <c r="O85" s="217"/>
      <c r="P85" s="217"/>
    </row>
    <row r="86" spans="1:16" s="208" customFormat="1" ht="11.25" customHeight="1">
      <c r="A86" s="218"/>
      <c r="B86" s="200"/>
      <c r="C86" s="200"/>
      <c r="D86" s="200"/>
      <c r="E86" s="200"/>
      <c r="F86" s="200"/>
      <c r="G86" s="200"/>
      <c r="H86" s="200"/>
      <c r="I86" s="200"/>
      <c r="J86" s="200"/>
      <c r="K86" s="200"/>
      <c r="L86" s="200"/>
      <c r="M86" s="200"/>
      <c r="N86" s="200"/>
      <c r="O86" s="214"/>
      <c r="P86" s="214"/>
    </row>
    <row r="87" spans="1:16" s="208" customFormat="1" ht="11.25" customHeight="1">
      <c r="A87" s="16" t="s">
        <v>105</v>
      </c>
      <c r="B87" s="200">
        <v>87.57663169355828</v>
      </c>
      <c r="C87" s="200">
        <v>93.027366084369</v>
      </c>
      <c r="D87" s="200">
        <v>104.65547412984415</v>
      </c>
      <c r="E87" s="200">
        <v>91.0949297605975</v>
      </c>
      <c r="F87" s="200">
        <v>109.69401648101251</v>
      </c>
      <c r="G87" s="200">
        <v>96.69171097753281</v>
      </c>
      <c r="H87" s="200">
        <v>100.89043962679274</v>
      </c>
      <c r="I87" s="200">
        <v>101.69067277961092</v>
      </c>
      <c r="J87" s="200">
        <v>108.19525026933539</v>
      </c>
      <c r="K87" s="200">
        <v>104.92157755082758</v>
      </c>
      <c r="L87" s="200">
        <v>110.56405725184146</v>
      </c>
      <c r="M87" s="200">
        <v>90.99787337641177</v>
      </c>
      <c r="N87" s="200">
        <v>99.99999999847785</v>
      </c>
      <c r="O87" s="207"/>
      <c r="P87" s="207"/>
    </row>
    <row r="88" spans="1:17" s="208" customFormat="1" ht="11.25" customHeight="1">
      <c r="A88" s="17">
        <v>2001</v>
      </c>
      <c r="B88" s="200">
        <v>108.11279845341897</v>
      </c>
      <c r="C88" s="200">
        <v>110.38599110806082</v>
      </c>
      <c r="D88" s="200">
        <v>112.41117117322277</v>
      </c>
      <c r="E88" s="200">
        <v>103.55836895535855</v>
      </c>
      <c r="F88" s="200">
        <v>111.63851925091417</v>
      </c>
      <c r="G88" s="200">
        <v>108.04323624099314</v>
      </c>
      <c r="H88" s="200">
        <v>109.61426295619799</v>
      </c>
      <c r="I88" s="200">
        <v>111.52909598822094</v>
      </c>
      <c r="J88" s="200">
        <v>111.30825136771591</v>
      </c>
      <c r="K88" s="200">
        <v>116.7855215174343</v>
      </c>
      <c r="L88" s="200">
        <v>109.88019392518824</v>
      </c>
      <c r="M88" s="200">
        <v>88.04171189006995</v>
      </c>
      <c r="N88" s="200">
        <f>(B88+C88+D88+E88+F88+G88+H88+I88+J88+K88+L88+M88)/12</f>
        <v>108.44242690223298</v>
      </c>
      <c r="O88" s="209">
        <f>100*(E88-D88)/D88</f>
        <v>-7.875375841625455</v>
      </c>
      <c r="P88" s="209">
        <f>100*(E88-E87)/E87</f>
        <v>13.681814374867688</v>
      </c>
      <c r="Q88" s="207">
        <f>(((B88+C88+D88+E88)/4)-((B87+C87+D87+E87)/4))/((B87+C87+D87+E87)/4)*100</f>
        <v>15.441277626639863</v>
      </c>
    </row>
    <row r="89" spans="1:17" s="208" customFormat="1" ht="11.25" customHeight="1">
      <c r="A89" s="18">
        <v>2002</v>
      </c>
      <c r="B89" s="210">
        <v>113.66581334556432</v>
      </c>
      <c r="C89" s="210">
        <v>110.00144965538945</v>
      </c>
      <c r="D89" s="210">
        <v>116.51075697264275</v>
      </c>
      <c r="E89" s="210">
        <v>118.48176669793253</v>
      </c>
      <c r="F89" s="210">
        <v>118.63192765154884</v>
      </c>
      <c r="G89" s="210">
        <v>113.17088803940428</v>
      </c>
      <c r="H89" s="210">
        <v>120.15231439084357</v>
      </c>
      <c r="I89" s="210">
        <v>113.91927175981141</v>
      </c>
      <c r="J89" s="210">
        <v>123.2613581993307</v>
      </c>
      <c r="K89" s="210">
        <v>126.03971680218183</v>
      </c>
      <c r="L89" s="210">
        <v>120.47198214321169</v>
      </c>
      <c r="M89" s="210">
        <v>98.23879642521602</v>
      </c>
      <c r="N89" s="200">
        <f>(B89+C89+D89+E89+F89+G89+H89+I89+J89+K89+L89+M89)/12</f>
        <v>116.04550350692313</v>
      </c>
      <c r="O89" s="209">
        <f>100*(E89-D89)/D89</f>
        <v>1.6916976393455045</v>
      </c>
      <c r="P89" s="209">
        <f>100*(E89-E88)/E88</f>
        <v>14.410614895843995</v>
      </c>
      <c r="Q89" s="207">
        <f>(((B89+C89+D89+E89)/4)-((B88+C88+D88+E88)/4))/((B88+C88+D88+E88)/4)*100</f>
        <v>5.568059931715967</v>
      </c>
    </row>
    <row r="90" spans="1:17" s="208" customFormat="1" ht="11.25" customHeight="1">
      <c r="A90" s="18">
        <v>2003</v>
      </c>
      <c r="B90" s="200">
        <v>135.2192881957615</v>
      </c>
      <c r="C90" s="200">
        <v>124.8</v>
      </c>
      <c r="D90" s="200">
        <v>139.1</v>
      </c>
      <c r="E90" s="200">
        <v>133.9</v>
      </c>
      <c r="F90" s="200">
        <v>131.5</v>
      </c>
      <c r="G90" s="200">
        <v>132.1</v>
      </c>
      <c r="H90" s="200">
        <v>142</v>
      </c>
      <c r="I90" s="200">
        <v>129.9</v>
      </c>
      <c r="J90" s="200">
        <v>145.9</v>
      </c>
      <c r="K90" s="200">
        <v>147.2</v>
      </c>
      <c r="L90" s="200">
        <v>141.9</v>
      </c>
      <c r="M90" s="200">
        <v>115.2</v>
      </c>
      <c r="N90" s="200">
        <f>(B90+C90+D90+E90+F90+G90+H90+I90+J90+K90+L90+M90)/12</f>
        <v>134.89327401631348</v>
      </c>
      <c r="O90" s="209">
        <f>100*(E90-D90)/D90</f>
        <v>-3.7383177570093378</v>
      </c>
      <c r="P90" s="209">
        <f>100*(E90-E89)/E89</f>
        <v>13.013169647761947</v>
      </c>
      <c r="Q90" s="207">
        <f>(((B90+C90+D90+E90)/4)-((B89+C89+D89+E89)/4))/((B89+C89+D89+E89)/4)*100</f>
        <v>16.21234380800103</v>
      </c>
    </row>
    <row r="91" spans="1:17" s="208" customFormat="1" ht="11.25" customHeight="1">
      <c r="A91" s="18">
        <v>2004</v>
      </c>
      <c r="B91" s="200">
        <f>IF('[1]AE_W_V'!AB42&lt;&gt;0,'[1]AE_W_V'!AB42," ")</f>
        <v>143.52223342589957</v>
      </c>
      <c r="C91" s="200">
        <f>IF('[1]AE_W_V'!AC42&lt;&gt;0,'[1]AE_W_V'!AC42," ")</f>
        <v>136.1615012276619</v>
      </c>
      <c r="D91" s="200">
        <f>IF('[1]AE_W_V'!AD42&lt;&gt;0,'[1]AE_W_V'!AD42," ")</f>
        <v>166.995407793112</v>
      </c>
      <c r="E91" s="200">
        <f>IF('[1]AE_W_V'!AE42&lt;&gt;0,'[1]AE_W_V'!AE42," ")</f>
        <v>151.35915552031742</v>
      </c>
      <c r="F91" s="200" t="str">
        <f>IF('[1]AE_W_V'!AF42&lt;&gt;0,'[1]AE_W_V'!AF42," ")</f>
        <v> </v>
      </c>
      <c r="G91" s="200" t="str">
        <f>IF('[1]AE_W_V'!AG42&lt;&gt;0,'[1]AE_W_V'!AG42," ")</f>
        <v> </v>
      </c>
      <c r="H91" s="200" t="str">
        <f>IF('[1]AE_W_V'!AH42&lt;&gt;0,'[1]AE_W_V'!AH42," ")</f>
        <v> </v>
      </c>
      <c r="I91" s="200" t="str">
        <f>IF('[1]AE_W_V'!AI42&lt;&gt;0,'[1]AE_W_V'!AI42," ")</f>
        <v> </v>
      </c>
      <c r="J91" s="200" t="str">
        <f>IF('[1]AE_W_V'!AJ42&lt;&gt;0,'[1]AE_W_V'!AJ42," ")</f>
        <v> </v>
      </c>
      <c r="K91" s="200" t="str">
        <f>IF('[1]AE_W_V'!AK42&lt;&gt;0,'[1]AE_W_V'!AK42," ")</f>
        <v> </v>
      </c>
      <c r="L91" s="200" t="str">
        <f>IF('[1]AE_W_V'!AL42&lt;&gt;0,'[1]AE_W_V'!AL42," ")</f>
        <v> </v>
      </c>
      <c r="M91" s="200" t="str">
        <f>IF('[1]AE_W_V'!AM42&lt;&gt;0,'[1]AE_W_V'!AM42," ")</f>
        <v> </v>
      </c>
      <c r="N91" s="200">
        <f>(B91+C91+D91+E91)/4</f>
        <v>149.50957449174774</v>
      </c>
      <c r="O91" s="209">
        <f>100*(E91-D91)/D91</f>
        <v>-9.363282786893219</v>
      </c>
      <c r="P91" s="209">
        <f>100*(E91-E90)/E90</f>
        <v>13.038951098071253</v>
      </c>
      <c r="Q91" s="207">
        <f>(((B91+C91+D91+E91)/4)-((B90+C90+D90+E90)/4))/((B90+C90+D90+E90)/4)*100</f>
        <v>12.198247082448935</v>
      </c>
    </row>
    <row r="92" spans="1:16" s="208" customFormat="1" ht="11.25" customHeight="1">
      <c r="A92" s="19"/>
      <c r="B92" s="200"/>
      <c r="C92" s="200"/>
      <c r="D92" s="200"/>
      <c r="E92" s="200"/>
      <c r="F92" s="200"/>
      <c r="G92" s="200"/>
      <c r="H92" s="200"/>
      <c r="I92" s="200"/>
      <c r="J92" s="200"/>
      <c r="K92" s="200"/>
      <c r="L92" s="200"/>
      <c r="M92" s="200"/>
      <c r="N92" s="200"/>
      <c r="O92" s="209"/>
      <c r="P92" s="209"/>
    </row>
    <row r="93" spans="1:16" s="208" customFormat="1" ht="11.25" customHeight="1">
      <c r="A93" s="20" t="s">
        <v>106</v>
      </c>
      <c r="B93" s="200">
        <v>86.26831350925248</v>
      </c>
      <c r="C93" s="200">
        <v>91.3046587234661</v>
      </c>
      <c r="D93" s="200">
        <v>103.8228602779248</v>
      </c>
      <c r="E93" s="200">
        <v>91.49243459323647</v>
      </c>
      <c r="F93" s="200">
        <v>110.23269918411818</v>
      </c>
      <c r="G93" s="200">
        <v>95.61345867980803</v>
      </c>
      <c r="H93" s="200">
        <v>101.58360449095608</v>
      </c>
      <c r="I93" s="200">
        <v>102.43286039946796</v>
      </c>
      <c r="J93" s="200">
        <v>107.55038842791367</v>
      </c>
      <c r="K93" s="200">
        <v>106.41373380047709</v>
      </c>
      <c r="L93" s="200">
        <v>111.69603454162673</v>
      </c>
      <c r="M93" s="200">
        <v>91.58895332649304</v>
      </c>
      <c r="N93" s="200">
        <v>99.99999999622838</v>
      </c>
      <c r="O93" s="209"/>
      <c r="P93" s="209"/>
    </row>
    <row r="94" spans="1:17" s="208" customFormat="1" ht="11.25" customHeight="1">
      <c r="A94" s="17">
        <v>2001</v>
      </c>
      <c r="B94" s="200">
        <v>107.04454425989647</v>
      </c>
      <c r="C94" s="200">
        <v>108.85291476815162</v>
      </c>
      <c r="D94" s="200">
        <v>111.28826095797935</v>
      </c>
      <c r="E94" s="200">
        <v>102.7735426266189</v>
      </c>
      <c r="F94" s="200">
        <v>111.99488052716349</v>
      </c>
      <c r="G94" s="200">
        <v>108.56601626361461</v>
      </c>
      <c r="H94" s="200">
        <v>109.56010953944218</v>
      </c>
      <c r="I94" s="200">
        <v>114.11608169246064</v>
      </c>
      <c r="J94" s="200">
        <v>111.05850598020317</v>
      </c>
      <c r="K94" s="200">
        <v>114.47829209222253</v>
      </c>
      <c r="L94" s="200">
        <v>111.73176435962122</v>
      </c>
      <c r="M94" s="200">
        <v>85.20320313223318</v>
      </c>
      <c r="N94" s="200">
        <f>(B94+C94+D94+E94+F94+G94+H94+I94+J94+K94+L94+M94)/12</f>
        <v>108.0556763499673</v>
      </c>
      <c r="O94" s="209">
        <f>100*(E94-D94)/D94</f>
        <v>-7.651048060294033</v>
      </c>
      <c r="P94" s="209">
        <f>100*(E94-E93)/E93</f>
        <v>12.330099295681425</v>
      </c>
      <c r="Q94" s="207">
        <f>(((B94+C94+D94+E94)/4)-((B93+C93+D93+E93)/4))/((B93+C93+D93+E93)/4)*100</f>
        <v>15.305119668157205</v>
      </c>
    </row>
    <row r="95" spans="1:17" s="208" customFormat="1" ht="11.25" customHeight="1">
      <c r="A95" s="18">
        <v>2002</v>
      </c>
      <c r="B95" s="210">
        <v>109.5682764617189</v>
      </c>
      <c r="C95" s="210">
        <v>105.06410455076372</v>
      </c>
      <c r="D95" s="210">
        <v>110.86679863494288</v>
      </c>
      <c r="E95" s="210">
        <v>114.8704864173256</v>
      </c>
      <c r="F95" s="210">
        <v>113.59979761935519</v>
      </c>
      <c r="G95" s="210">
        <v>113.07447938084678</v>
      </c>
      <c r="H95" s="210">
        <v>118.32498242147646</v>
      </c>
      <c r="I95" s="210">
        <v>113.61855817303102</v>
      </c>
      <c r="J95" s="210">
        <v>119.29131739813418</v>
      </c>
      <c r="K95" s="210">
        <v>121.88054095288348</v>
      </c>
      <c r="L95" s="210">
        <v>117.06812881879911</v>
      </c>
      <c r="M95" s="210">
        <v>92.69293447967551</v>
      </c>
      <c r="N95" s="200">
        <f>(B95+C95+D95+E95+F95+G95+H95+I95+J95+K95+L95+M95)/12</f>
        <v>112.49336710907941</v>
      </c>
      <c r="O95" s="209">
        <f>100*(E95-D95)/D95</f>
        <v>3.6112594858681475</v>
      </c>
      <c r="P95" s="209">
        <f>100*(E95-E94)/E94</f>
        <v>11.770484388823155</v>
      </c>
      <c r="Q95" s="207">
        <f>(((B95+C95+D95+E95)/4)-((B94+C94+D94+E94)/4))/((B94+C94+D94+E94)/4)*100</f>
        <v>2.4212534436043875</v>
      </c>
    </row>
    <row r="96" spans="1:17" s="208" customFormat="1" ht="11.25" customHeight="1">
      <c r="A96" s="18">
        <v>2003</v>
      </c>
      <c r="B96" s="200">
        <v>129.60702472604106</v>
      </c>
      <c r="C96" s="200">
        <v>116.5</v>
      </c>
      <c r="D96" s="200">
        <v>137.6</v>
      </c>
      <c r="E96" s="200">
        <v>129.3</v>
      </c>
      <c r="F96" s="200">
        <v>131.3</v>
      </c>
      <c r="G96" s="200">
        <v>132.5</v>
      </c>
      <c r="H96" s="200">
        <v>140.7</v>
      </c>
      <c r="I96" s="200">
        <v>127.3</v>
      </c>
      <c r="J96" s="200">
        <v>145.7</v>
      </c>
      <c r="K96" s="200">
        <v>146.4</v>
      </c>
      <c r="L96" s="200">
        <v>140.9</v>
      </c>
      <c r="M96" s="200">
        <v>111.7</v>
      </c>
      <c r="N96" s="200">
        <f>(B96+C96+D96+E96+F96+G96+H96+I96+J96+K96+L96+M96)/12</f>
        <v>132.4589187271701</v>
      </c>
      <c r="O96" s="209">
        <f>100*(E96-D96)/D96</f>
        <v>-6.031976744186035</v>
      </c>
      <c r="P96" s="209">
        <f>100*(E96-E95)/E95</f>
        <v>12.561549996621284</v>
      </c>
      <c r="Q96" s="207">
        <f>(((B96+C96+D96+E96)/4)-((B95+C95+D95+E95)/4))/((B95+C95+D95+E95)/4)*100</f>
        <v>16.49463263680143</v>
      </c>
    </row>
    <row r="97" spans="1:17" s="208" customFormat="1" ht="11.25" customHeight="1">
      <c r="A97" s="18">
        <v>2004</v>
      </c>
      <c r="B97" s="200">
        <f>IF('[1]AE_W_V'!B42&lt;&gt;0,'[1]AE_W_V'!B42," ")</f>
        <v>140.21296895382983</v>
      </c>
      <c r="C97" s="200">
        <f>IF('[1]AE_W_V'!C42&lt;&gt;0,'[1]AE_W_V'!C42," ")</f>
        <v>130.41354495331626</v>
      </c>
      <c r="D97" s="200">
        <f>IF('[1]AE_W_V'!D42&lt;&gt;0,'[1]AE_W_V'!D42," ")</f>
        <v>162.75721557709454</v>
      </c>
      <c r="E97" s="200">
        <f>IF('[1]AE_W_V'!E42&lt;&gt;0,'[1]AE_W_V'!E42," ")</f>
        <v>146.6117911272121</v>
      </c>
      <c r="F97" s="200" t="str">
        <f>IF('[1]AE_W_V'!F42&lt;&gt;0,'[1]AE_W_V'!F42," ")</f>
        <v> </v>
      </c>
      <c r="G97" s="200" t="str">
        <f>IF('[1]AE_W_V'!G42&lt;&gt;0,'[1]AE_W_V'!G42," ")</f>
        <v> </v>
      </c>
      <c r="H97" s="200" t="str">
        <f>IF('[1]AE_W_V'!H42&lt;&gt;0,'[1]AE_W_V'!H42," ")</f>
        <v> </v>
      </c>
      <c r="I97" s="200" t="str">
        <f>IF('[1]AE_W_V'!I42&lt;&gt;0,'[1]AE_W_V'!I42," ")</f>
        <v> </v>
      </c>
      <c r="J97" s="200" t="str">
        <f>IF('[1]AE_W_V'!J42&lt;&gt;0,'[1]AE_W_V'!J42," ")</f>
        <v> </v>
      </c>
      <c r="K97" s="200" t="str">
        <f>IF('[1]AE_W_V'!K42&lt;&gt;0,'[1]AE_W_V'!K42," ")</f>
        <v> </v>
      </c>
      <c r="L97" s="200" t="str">
        <f>IF('[1]AE_W_V'!L42&lt;&gt;0,'[1]AE_W_V'!L42," ")</f>
        <v> </v>
      </c>
      <c r="M97" s="200" t="str">
        <f>IF('[1]AE_W_V'!M42&lt;&gt;0,'[1]AE_W_V'!M42," ")</f>
        <v> </v>
      </c>
      <c r="N97" s="200">
        <f>(B97+C97+D97+E97)/4</f>
        <v>144.9988801528632</v>
      </c>
      <c r="O97" s="209">
        <f>100*(E97-D97)/D97</f>
        <v>-9.919943882447853</v>
      </c>
      <c r="P97" s="209">
        <f>100*(E97-E96)/E96</f>
        <v>13.388856246877086</v>
      </c>
      <c r="Q97" s="207">
        <f>(((B97+C97+D97+E97)/4)-((B96+C96+D96+E96)/4))/((B96+C96+D96+E96)/4)*100</f>
        <v>13.058007523617318</v>
      </c>
    </row>
    <row r="98" spans="1:16" s="208" customFormat="1" ht="11.25" customHeight="1">
      <c r="A98" s="19"/>
      <c r="B98" s="200"/>
      <c r="C98" s="200"/>
      <c r="D98" s="200"/>
      <c r="E98" s="200"/>
      <c r="F98" s="200"/>
      <c r="G98" s="200"/>
      <c r="H98" s="200"/>
      <c r="I98" s="200"/>
      <c r="J98" s="200"/>
      <c r="K98" s="200"/>
      <c r="L98" s="200"/>
      <c r="M98" s="200"/>
      <c r="N98" s="200"/>
      <c r="O98" s="209"/>
      <c r="P98" s="209"/>
    </row>
    <row r="99" spans="1:16" s="208" customFormat="1" ht="11.25" customHeight="1">
      <c r="A99" s="20" t="s">
        <v>107</v>
      </c>
      <c r="B99" s="200">
        <v>91.77424857452853</v>
      </c>
      <c r="C99" s="200">
        <v>98.55451199270522</v>
      </c>
      <c r="D99" s="200">
        <v>107.32683802425046</v>
      </c>
      <c r="E99" s="200">
        <v>89.81957257589904</v>
      </c>
      <c r="F99" s="200">
        <v>107.96570326504245</v>
      </c>
      <c r="G99" s="200">
        <v>100.15118291721043</v>
      </c>
      <c r="H99" s="200">
        <v>98.66648480402623</v>
      </c>
      <c r="I99" s="200">
        <v>99.30943301703674</v>
      </c>
      <c r="J99" s="200">
        <v>110.26422934770854</v>
      </c>
      <c r="K99" s="200">
        <v>100.13413338125712</v>
      </c>
      <c r="L99" s="200">
        <v>106.93221368486651</v>
      </c>
      <c r="M99" s="200">
        <v>89.10144848011939</v>
      </c>
      <c r="N99" s="200">
        <v>100.00000000538758</v>
      </c>
      <c r="O99" s="209"/>
      <c r="P99" s="209"/>
    </row>
    <row r="100" spans="1:17" s="208" customFormat="1" ht="11.25" customHeight="1">
      <c r="A100" s="17">
        <v>2001</v>
      </c>
      <c r="B100" s="200">
        <v>111.54019240814681</v>
      </c>
      <c r="C100" s="200">
        <v>115.30472357038025</v>
      </c>
      <c r="D100" s="200">
        <v>116.01392387643546</v>
      </c>
      <c r="E100" s="200">
        <v>106.07641103828675</v>
      </c>
      <c r="F100" s="200">
        <v>110.49516732980112</v>
      </c>
      <c r="G100" s="200">
        <v>106.36594529228609</v>
      </c>
      <c r="H100" s="200">
        <v>109.78800914320136</v>
      </c>
      <c r="I100" s="200">
        <v>103.22899361683007</v>
      </c>
      <c r="J100" s="200">
        <v>112.10953615207715</v>
      </c>
      <c r="K100" s="200">
        <v>124.18805195679421</v>
      </c>
      <c r="L100" s="200">
        <v>103.9396028625137</v>
      </c>
      <c r="M100" s="200">
        <v>97.14880252139824</v>
      </c>
      <c r="N100" s="200">
        <f>(B100+C100+D100+E100+F100+G100+H100+I100+J100+K100+L100+M100)/12</f>
        <v>109.68327998067927</v>
      </c>
      <c r="O100" s="209">
        <f>100*(E100-D100)/D100</f>
        <v>-8.56579323076167</v>
      </c>
      <c r="P100" s="209">
        <f>100*(E100-E99)/E99</f>
        <v>18.09943868153058</v>
      </c>
      <c r="Q100" s="207">
        <f>(((B100+C100+D100+E100)/4)-((B99+C99+D99+E99)/4))/((B99+C99+D99+E99)/4)*100</f>
        <v>15.861682063575685</v>
      </c>
    </row>
    <row r="101" spans="1:17" s="208" customFormat="1" ht="11.25" customHeight="1">
      <c r="A101" s="18">
        <v>2002</v>
      </c>
      <c r="B101" s="210">
        <v>126.81237830277318</v>
      </c>
      <c r="C101" s="210">
        <v>125.84246096888478</v>
      </c>
      <c r="D101" s="210">
        <v>134.61887094603625</v>
      </c>
      <c r="E101" s="210">
        <v>130.0682226916859</v>
      </c>
      <c r="F101" s="210">
        <v>134.7770475655238</v>
      </c>
      <c r="G101" s="210">
        <v>113.48020622901431</v>
      </c>
      <c r="H101" s="210">
        <v>126.01513859811446</v>
      </c>
      <c r="I101" s="210">
        <v>114.88408325824582</v>
      </c>
      <c r="J101" s="210">
        <v>135.9988638655527</v>
      </c>
      <c r="K101" s="210">
        <v>139.38404463158923</v>
      </c>
      <c r="L101" s="210">
        <v>131.39292809254457</v>
      </c>
      <c r="M101" s="210">
        <v>116.03217727284354</v>
      </c>
      <c r="N101" s="200">
        <f>(B101+C101+D101+E101+F101+G101+H101+I101+J101+K101+L101+M101)/12</f>
        <v>127.44220186856738</v>
      </c>
      <c r="O101" s="209">
        <f>100*(E101-D101)/D101</f>
        <v>-3.380394013388027</v>
      </c>
      <c r="P101" s="209">
        <f>100*(E101-E100)/E100</f>
        <v>22.617480567606727</v>
      </c>
      <c r="Q101" s="207">
        <f>(((B101+C101+D101+E101)/4)-((B100+C100+D100+E100)/4))/((B100+C100+D100+E100)/4)*100</f>
        <v>15.237538571547152</v>
      </c>
    </row>
    <row r="102" spans="1:17" s="208" customFormat="1" ht="11.25" customHeight="1">
      <c r="A102" s="18">
        <v>2003</v>
      </c>
      <c r="B102" s="200">
        <v>153.22571214103363</v>
      </c>
      <c r="C102" s="200">
        <v>151.4</v>
      </c>
      <c r="D102" s="200">
        <v>143.9</v>
      </c>
      <c r="E102" s="200">
        <v>148.5</v>
      </c>
      <c r="F102" s="200">
        <v>131.9</v>
      </c>
      <c r="G102" s="200">
        <v>130.7</v>
      </c>
      <c r="H102" s="200">
        <v>146</v>
      </c>
      <c r="I102" s="200">
        <v>138.4</v>
      </c>
      <c r="J102" s="200">
        <v>146.6</v>
      </c>
      <c r="K102" s="200">
        <v>150</v>
      </c>
      <c r="L102" s="200">
        <v>145.2</v>
      </c>
      <c r="M102" s="200">
        <v>126.5</v>
      </c>
      <c r="N102" s="200">
        <f>(B102+C102+D102+E102+F102+G102+H102+I102+J102+K102+L102+M102)/12</f>
        <v>142.69380934508612</v>
      </c>
      <c r="O102" s="209">
        <f>100*(E102-D102)/D102</f>
        <v>3.1966643502432204</v>
      </c>
      <c r="P102" s="209">
        <f>100*(E102-E101)/E101</f>
        <v>14.170853515854407</v>
      </c>
      <c r="Q102" s="207">
        <f>(((B102+C102+D102+E102)/4)-((B101+C101+D101+E101)/4))/((B101+C101+D101+E101)/4)*100</f>
        <v>15.402536342556877</v>
      </c>
    </row>
    <row r="103" spans="1:17" s="208" customFormat="1" ht="11.25" customHeight="1">
      <c r="A103" s="18">
        <v>2004</v>
      </c>
      <c r="B103" s="200">
        <f>IF('[1]AE_W_V'!O42&lt;&gt;0,'[1]AE_W_V'!O42," ")</f>
        <v>154.13969986372896</v>
      </c>
      <c r="C103" s="200">
        <f>IF('[1]AE_W_V'!P42&lt;&gt;0,'[1]AE_W_V'!P42," ")</f>
        <v>154.60328288192716</v>
      </c>
      <c r="D103" s="200">
        <f>IF('[1]AE_W_V'!Q42&lt;&gt;0,'[1]AE_W_V'!Q42," ")</f>
        <v>180.5932522659847</v>
      </c>
      <c r="E103" s="200">
        <f>IF('[1]AE_W_V'!R42&lt;&gt;0,'[1]AE_W_V'!R42," ")</f>
        <v>166.5906314382794</v>
      </c>
      <c r="F103" s="200" t="str">
        <f>IF('[1]AE_W_V'!S42&lt;&gt;0,'[1]AE_W_V'!S42," ")</f>
        <v> </v>
      </c>
      <c r="G103" s="200" t="str">
        <f>IF('[1]AE_W_V'!T42&lt;&gt;0,'[1]AE_W_V'!T42," ")</f>
        <v> </v>
      </c>
      <c r="H103" s="200" t="str">
        <f>IF('[1]AE_W_V'!U42&lt;&gt;0,'[1]AE_W_V'!U42," ")</f>
        <v> </v>
      </c>
      <c r="I103" s="200" t="str">
        <f>IF('[1]AE_W_V'!V42&lt;&gt;0,'[1]AE_W_V'!V42," ")</f>
        <v> </v>
      </c>
      <c r="J103" s="200" t="str">
        <f>IF('[1]AE_W_V'!W42&lt;&gt;0,'[1]AE_W_V'!W42," ")</f>
        <v> </v>
      </c>
      <c r="K103" s="200" t="str">
        <f>IF('[1]AE_W_V'!X42&lt;&gt;0,'[1]AE_W_V'!X42," ")</f>
        <v> </v>
      </c>
      <c r="L103" s="200" t="str">
        <f>IF('[1]AE_W_V'!Y42&lt;&gt;0,'[1]AE_W_V'!Y42," ")</f>
        <v> </v>
      </c>
      <c r="M103" s="200" t="str">
        <f>IF('[1]AE_W_V'!Z42&lt;&gt;0,'[1]AE_W_V'!Z42," ")</f>
        <v> </v>
      </c>
      <c r="N103" s="200">
        <f>(B103+C103+D103+E103)/4</f>
        <v>163.98171661248006</v>
      </c>
      <c r="O103" s="209">
        <f>100*(E103-D103)/D103</f>
        <v>-7.753678862309707</v>
      </c>
      <c r="P103" s="209">
        <f>100*(E103-E102)/E102</f>
        <v>12.182243392780732</v>
      </c>
      <c r="Q103" s="207">
        <f>(((B103+C103+D103+E103)/4)-((B102+C102+D102+E102)/4))/((B102+C102+D102+E102)/4)*100</f>
        <v>9.865765093710493</v>
      </c>
    </row>
    <row r="104" spans="1:16" ht="11.25" customHeight="1">
      <c r="A104" s="213"/>
      <c r="B104" s="216"/>
      <c r="C104" s="216"/>
      <c r="D104" s="216"/>
      <c r="E104" s="216"/>
      <c r="F104" s="216"/>
      <c r="G104" s="216"/>
      <c r="H104" s="216"/>
      <c r="I104" s="216"/>
      <c r="J104" s="216"/>
      <c r="K104" s="216"/>
      <c r="L104" s="216"/>
      <c r="M104" s="216"/>
      <c r="N104" s="217"/>
      <c r="O104" s="217"/>
      <c r="P104" s="217"/>
    </row>
    <row r="105" spans="1:16" ht="11.25" customHeight="1">
      <c r="A105" s="213"/>
      <c r="B105" s="216"/>
      <c r="C105" s="216"/>
      <c r="D105" s="216"/>
      <c r="E105" s="216"/>
      <c r="F105" s="216"/>
      <c r="G105" s="216"/>
      <c r="H105" s="216"/>
      <c r="I105" s="216"/>
      <c r="J105" s="216"/>
      <c r="K105" s="216"/>
      <c r="L105" s="216"/>
      <c r="M105" s="216"/>
      <c r="N105" s="217"/>
      <c r="O105" s="217"/>
      <c r="P105" s="217"/>
    </row>
    <row r="106" spans="1:16" ht="11.25" customHeight="1">
      <c r="A106" s="213"/>
      <c r="B106" s="216"/>
      <c r="C106" s="216"/>
      <c r="D106" s="216"/>
      <c r="E106" s="216"/>
      <c r="F106" s="216"/>
      <c r="G106" s="216"/>
      <c r="H106" s="216"/>
      <c r="I106" s="216"/>
      <c r="J106" s="216"/>
      <c r="K106" s="216"/>
      <c r="L106" s="216"/>
      <c r="M106" s="216"/>
      <c r="N106" s="217"/>
      <c r="O106" s="217"/>
      <c r="P106" s="217"/>
    </row>
    <row r="107" spans="1:17" ht="12.75">
      <c r="A107" s="483" t="s">
        <v>112</v>
      </c>
      <c r="B107" s="483"/>
      <c r="C107" s="483"/>
      <c r="D107" s="483"/>
      <c r="E107" s="483"/>
      <c r="F107" s="483"/>
      <c r="G107" s="483"/>
      <c r="H107" s="483"/>
      <c r="I107" s="483"/>
      <c r="J107" s="483"/>
      <c r="K107" s="483"/>
      <c r="L107" s="483"/>
      <c r="M107" s="483"/>
      <c r="N107" s="483"/>
      <c r="O107" s="483"/>
      <c r="P107" s="483"/>
      <c r="Q107" s="483"/>
    </row>
    <row r="108" spans="1:16" ht="12.75">
      <c r="A108" s="95"/>
      <c r="B108" s="95"/>
      <c r="C108" s="95"/>
      <c r="D108" s="95"/>
      <c r="E108" s="95"/>
      <c r="F108" s="95"/>
      <c r="G108" s="95"/>
      <c r="H108" s="95"/>
      <c r="I108" s="95"/>
      <c r="J108" s="95"/>
      <c r="K108" s="95"/>
      <c r="L108" s="95"/>
      <c r="M108" s="95"/>
      <c r="N108" s="95"/>
      <c r="O108" s="95"/>
      <c r="P108" s="95"/>
    </row>
    <row r="109" spans="1:16" ht="11.25" customHeight="1">
      <c r="A109" s="204"/>
      <c r="B109" s="216"/>
      <c r="C109" s="216"/>
      <c r="D109" s="216"/>
      <c r="E109" s="216"/>
      <c r="F109" s="216"/>
      <c r="G109" s="216"/>
      <c r="H109" s="216"/>
      <c r="I109" s="216"/>
      <c r="J109" s="216"/>
      <c r="K109" s="216"/>
      <c r="L109" s="216"/>
      <c r="M109" s="216"/>
      <c r="N109" s="217"/>
      <c r="O109" s="217"/>
      <c r="P109" s="217"/>
    </row>
    <row r="110" spans="1:16" s="208" customFormat="1" ht="11.25" customHeight="1">
      <c r="A110" s="205"/>
      <c r="B110" s="200"/>
      <c r="C110" s="200"/>
      <c r="D110" s="200"/>
      <c r="E110" s="200"/>
      <c r="F110" s="200"/>
      <c r="G110" s="200"/>
      <c r="H110" s="200"/>
      <c r="I110" s="200"/>
      <c r="J110" s="200"/>
      <c r="K110" s="200"/>
      <c r="L110" s="200"/>
      <c r="M110" s="200"/>
      <c r="N110" s="200"/>
      <c r="O110" s="214"/>
      <c r="P110" s="214"/>
    </row>
    <row r="111" spans="1:16" s="208" customFormat="1" ht="11.25" customHeight="1">
      <c r="A111" s="16" t="s">
        <v>105</v>
      </c>
      <c r="B111" s="200">
        <v>84.15527297413658</v>
      </c>
      <c r="C111" s="200">
        <v>100.89031698433517</v>
      </c>
      <c r="D111" s="200">
        <v>104.86778189096779</v>
      </c>
      <c r="E111" s="200">
        <v>97.92169242157836</v>
      </c>
      <c r="F111" s="200">
        <v>104.66635501826718</v>
      </c>
      <c r="G111" s="200">
        <v>90.91204966176213</v>
      </c>
      <c r="H111" s="200">
        <v>87.40915432961748</v>
      </c>
      <c r="I111" s="200">
        <v>88.26487992340597</v>
      </c>
      <c r="J111" s="200">
        <v>103.4842125171318</v>
      </c>
      <c r="K111" s="200">
        <v>115.90919511970984</v>
      </c>
      <c r="L111" s="200">
        <v>123.57138202400644</v>
      </c>
      <c r="M111" s="200">
        <v>97.9477069973937</v>
      </c>
      <c r="N111" s="200">
        <v>99.99999998852603</v>
      </c>
      <c r="O111" s="207"/>
      <c r="P111" s="207"/>
    </row>
    <row r="112" spans="1:17" s="208" customFormat="1" ht="11.25" customHeight="1">
      <c r="A112" s="17">
        <v>2001</v>
      </c>
      <c r="B112" s="210">
        <v>100.30737211659367</v>
      </c>
      <c r="C112" s="210">
        <v>95.65295683375791</v>
      </c>
      <c r="D112" s="210">
        <v>108.39306260837603</v>
      </c>
      <c r="E112" s="210">
        <v>84.45557945177754</v>
      </c>
      <c r="F112" s="210">
        <v>101.18641140408391</v>
      </c>
      <c r="G112" s="210">
        <v>82.710661553073</v>
      </c>
      <c r="H112" s="210">
        <v>87.92992063083317</v>
      </c>
      <c r="I112" s="210">
        <v>82.65826265813998</v>
      </c>
      <c r="J112" s="210">
        <v>88.98599262177308</v>
      </c>
      <c r="K112" s="210">
        <v>90.35354420852894</v>
      </c>
      <c r="L112" s="210">
        <v>108.19136620711038</v>
      </c>
      <c r="M112" s="210">
        <v>94.11628832070618</v>
      </c>
      <c r="N112" s="200">
        <f>(B112+C112+D112+E112+F112+G112+H112+I112+J112+K112+L112+M112)/12</f>
        <v>93.74511821789615</v>
      </c>
      <c r="O112" s="209">
        <f>100*(E112-D112)/D112</f>
        <v>-22.083962368592335</v>
      </c>
      <c r="P112" s="209">
        <f>100*(E112-E111)/E111</f>
        <v>-13.751920168848491</v>
      </c>
      <c r="Q112" s="207">
        <f>(((B112+C112+D112+E112)/4)-((B111+C111+D111+E111)/4))/((B111+C111+D111+E111)/4)*100</f>
        <v>0.2511136380404036</v>
      </c>
    </row>
    <row r="113" spans="1:17" s="208" customFormat="1" ht="11.25" customHeight="1">
      <c r="A113" s="18">
        <v>2002</v>
      </c>
      <c r="B113" s="210">
        <v>85.26307286524349</v>
      </c>
      <c r="C113" s="210">
        <v>96.93926702415749</v>
      </c>
      <c r="D113" s="210">
        <v>112.70093759911444</v>
      </c>
      <c r="E113" s="210">
        <v>101.95266039434101</v>
      </c>
      <c r="F113" s="210">
        <v>89.32226846021759</v>
      </c>
      <c r="G113" s="210">
        <v>96.22674949448738</v>
      </c>
      <c r="H113" s="210">
        <v>83.84777053983046</v>
      </c>
      <c r="I113" s="210">
        <v>93.69528719898761</v>
      </c>
      <c r="J113" s="210">
        <v>110.08226266838992</v>
      </c>
      <c r="K113" s="210">
        <v>121.75153656732031</v>
      </c>
      <c r="L113" s="210">
        <v>126.37049831102286</v>
      </c>
      <c r="M113" s="210">
        <v>109.11655542554277</v>
      </c>
      <c r="N113" s="200">
        <f>(B113+C113+D113+E113+F113+G113+H113+I113+J113+K113+L113+M113)/12</f>
        <v>102.2724055457213</v>
      </c>
      <c r="O113" s="209">
        <f>100*(E113-D113)/D113</f>
        <v>-9.536990049724206</v>
      </c>
      <c r="P113" s="209">
        <f>100*(E113-E112)/E112</f>
        <v>20.717495583052575</v>
      </c>
      <c r="Q113" s="207">
        <f>(((B113+C113+D113+E113)/4)-((B112+C112+D112+E112)/4))/((B112+C112+D112+E112)/4)*100</f>
        <v>2.069645371462856</v>
      </c>
    </row>
    <row r="114" spans="1:17" s="208" customFormat="1" ht="11.25" customHeight="1">
      <c r="A114" s="18">
        <v>2003</v>
      </c>
      <c r="B114" s="200">
        <v>103.49613196187973</v>
      </c>
      <c r="C114" s="200">
        <v>109.6</v>
      </c>
      <c r="D114" s="200">
        <v>122.2</v>
      </c>
      <c r="E114" s="200">
        <v>106</v>
      </c>
      <c r="F114" s="200">
        <v>97.6</v>
      </c>
      <c r="G114" s="200">
        <v>104.7</v>
      </c>
      <c r="H114" s="200">
        <v>103</v>
      </c>
      <c r="I114" s="200">
        <v>96</v>
      </c>
      <c r="J114" s="200">
        <v>127.1</v>
      </c>
      <c r="K114" s="200">
        <v>135.5</v>
      </c>
      <c r="L114" s="200">
        <v>137.9</v>
      </c>
      <c r="M114" s="200">
        <v>106.1</v>
      </c>
      <c r="N114" s="200">
        <f>(B114+C114+D114+E114+F114+G114+H114+I114+J114+K114+L114+M114)/12</f>
        <v>112.43301099682333</v>
      </c>
      <c r="O114" s="209">
        <f>100*(E114-D114)/D114</f>
        <v>-13.256955810147302</v>
      </c>
      <c r="P114" s="209">
        <f>100*(E114-E113)/E113</f>
        <v>3.9698224548573355</v>
      </c>
      <c r="Q114" s="207">
        <f>(((B114+C114+D114+E114)/4)-((B113+C113+D113+E113)/4))/((B113+C113+D113+E113)/4)*100</f>
        <v>11.198067065873435</v>
      </c>
    </row>
    <row r="115" spans="1:17" s="208" customFormat="1" ht="11.25" customHeight="1">
      <c r="A115" s="18">
        <v>2004</v>
      </c>
      <c r="B115" s="200">
        <f>IF('[1]AE_W_V'!AB43&lt;&gt;0,'[1]AE_W_V'!AB43," ")</f>
        <v>101.10559996298434</v>
      </c>
      <c r="C115" s="200">
        <f>IF('[1]AE_W_V'!AC43&lt;&gt;0,'[1]AE_W_V'!AC43," ")</f>
        <v>107.83821721234644</v>
      </c>
      <c r="D115" s="200">
        <f>IF('[1]AE_W_V'!AD43&lt;&gt;0,'[1]AE_W_V'!AD43," ")</f>
        <v>136.96839902425592</v>
      </c>
      <c r="E115" s="200">
        <f>IF('[1]AE_W_V'!AE43&lt;&gt;0,'[1]AE_W_V'!AE43," ")</f>
        <v>115.43816595700935</v>
      </c>
      <c r="F115" s="200" t="str">
        <f>IF('[1]AE_W_V'!AF43&lt;&gt;0,'[1]AE_W_V'!AF43," ")</f>
        <v> </v>
      </c>
      <c r="G115" s="200" t="str">
        <f>IF('[1]AE_W_V'!AG43&lt;&gt;0,'[1]AE_W_V'!AG43," ")</f>
        <v> </v>
      </c>
      <c r="H115" s="200" t="str">
        <f>IF('[1]AE_W_V'!AH43&lt;&gt;0,'[1]AE_W_V'!AH43," ")</f>
        <v> </v>
      </c>
      <c r="I115" s="200" t="str">
        <f>IF('[1]AE_W_V'!AI43&lt;&gt;0,'[1]AE_W_V'!AI43," ")</f>
        <v> </v>
      </c>
      <c r="J115" s="200" t="str">
        <f>IF('[1]AE_W_V'!AJ43&lt;&gt;0,'[1]AE_W_V'!AJ43," ")</f>
        <v> </v>
      </c>
      <c r="K115" s="200" t="str">
        <f>IF('[1]AE_W_V'!AK43&lt;&gt;0,'[1]AE_W_V'!AK43," ")</f>
        <v> </v>
      </c>
      <c r="L115" s="200" t="str">
        <f>IF('[1]AE_W_V'!AL43&lt;&gt;0,'[1]AE_W_V'!AL43," ")</f>
        <v> </v>
      </c>
      <c r="M115" s="200" t="str">
        <f>IF('[1]AE_W_V'!AM43&lt;&gt;0,'[1]AE_W_V'!AM43," ")</f>
        <v> </v>
      </c>
      <c r="N115" s="200">
        <f>(B115+C115+D115+E115)/4</f>
        <v>115.337595539149</v>
      </c>
      <c r="O115" s="209">
        <f>100*(E115-D115)/D115</f>
        <v>-15.71912442623627</v>
      </c>
      <c r="P115" s="209">
        <f>100*(E115-E114)/E114</f>
        <v>8.903930148122024</v>
      </c>
      <c r="Q115" s="207">
        <f>(((B115+C115+D115+E115)/4)-((B114+C114+D114+E114)/4))/((B114+C114+D114+E114)/4)*100</f>
        <v>4.5443974560938685</v>
      </c>
    </row>
    <row r="116" spans="1:16" s="208" customFormat="1" ht="11.25" customHeight="1">
      <c r="A116" s="19"/>
      <c r="B116" s="200"/>
      <c r="C116" s="200"/>
      <c r="D116" s="200"/>
      <c r="E116" s="200"/>
      <c r="F116" s="200"/>
      <c r="G116" s="200"/>
      <c r="H116" s="200"/>
      <c r="I116" s="200"/>
      <c r="J116" s="200"/>
      <c r="K116" s="200"/>
      <c r="L116" s="200"/>
      <c r="M116" s="200"/>
      <c r="N116" s="200"/>
      <c r="O116" s="209"/>
      <c r="P116" s="209"/>
    </row>
    <row r="117" spans="1:16" s="208" customFormat="1" ht="11.25" customHeight="1">
      <c r="A117" s="20" t="s">
        <v>106</v>
      </c>
      <c r="B117" s="200">
        <v>81.52737842710494</v>
      </c>
      <c r="C117" s="200">
        <v>103.1397284943216</v>
      </c>
      <c r="D117" s="200">
        <v>111.10270810010807</v>
      </c>
      <c r="E117" s="200">
        <v>100.69566706944168</v>
      </c>
      <c r="F117" s="200">
        <v>99.13630204004072</v>
      </c>
      <c r="G117" s="200">
        <v>88.23998837578384</v>
      </c>
      <c r="H117" s="200">
        <v>84.43435282707964</v>
      </c>
      <c r="I117" s="200">
        <v>94.82897936114679</v>
      </c>
      <c r="J117" s="200">
        <v>108.302101615709</v>
      </c>
      <c r="K117" s="200">
        <v>119.74291164562798</v>
      </c>
      <c r="L117" s="200">
        <v>116.0382382896848</v>
      </c>
      <c r="M117" s="200">
        <v>92.81164373813135</v>
      </c>
      <c r="N117" s="200">
        <v>99.9999999986817</v>
      </c>
      <c r="O117" s="209"/>
      <c r="P117" s="209"/>
    </row>
    <row r="118" spans="1:17" s="208" customFormat="1" ht="11.25" customHeight="1">
      <c r="A118" s="17">
        <v>2001</v>
      </c>
      <c r="B118" s="200">
        <v>96.32211135797563</v>
      </c>
      <c r="C118" s="200">
        <v>92.26555612641799</v>
      </c>
      <c r="D118" s="200">
        <v>105.57385095887145</v>
      </c>
      <c r="E118" s="200">
        <v>79.21205520379429</v>
      </c>
      <c r="F118" s="200">
        <v>97.03655905753092</v>
      </c>
      <c r="G118" s="200">
        <v>76.15246484143312</v>
      </c>
      <c r="H118" s="200">
        <v>86.35263630922829</v>
      </c>
      <c r="I118" s="200">
        <v>85.96938523914956</v>
      </c>
      <c r="J118" s="200">
        <v>90.028983889642</v>
      </c>
      <c r="K118" s="200">
        <v>96.19466276631557</v>
      </c>
      <c r="L118" s="200">
        <v>100.11429750673607</v>
      </c>
      <c r="M118" s="200">
        <v>90.2719075096708</v>
      </c>
      <c r="N118" s="200">
        <f>(B118+C118+D118+E118+F118+G118+H118+I118+J118+K118+L118+M118)/12</f>
        <v>91.29120589723048</v>
      </c>
      <c r="O118" s="209">
        <f>100*(E118-D118)/D118</f>
        <v>-24.970004897658754</v>
      </c>
      <c r="P118" s="209">
        <f>100*(E118-E117)/E117</f>
        <v>-21.33518997478995</v>
      </c>
      <c r="Q118" s="207">
        <f>(((B118+C118+D118+E118)/4)-((B117+C117+D117+E117)/4))/((B117+C117+D117+E117)/4)*100</f>
        <v>-5.824443611617629</v>
      </c>
    </row>
    <row r="119" spans="1:17" s="208" customFormat="1" ht="11.25" customHeight="1">
      <c r="A119" s="18">
        <v>2002</v>
      </c>
      <c r="B119" s="210">
        <v>82.95208610352614</v>
      </c>
      <c r="C119" s="210">
        <v>89.71970838816529</v>
      </c>
      <c r="D119" s="210">
        <v>109.54892775017751</v>
      </c>
      <c r="E119" s="210">
        <v>91.95979699924483</v>
      </c>
      <c r="F119" s="210">
        <v>78.40338256613055</v>
      </c>
      <c r="G119" s="210">
        <v>87.34114330367466</v>
      </c>
      <c r="H119" s="210">
        <v>79.37694764113054</v>
      </c>
      <c r="I119" s="210">
        <v>93.15011989405897</v>
      </c>
      <c r="J119" s="210">
        <v>99.04817809306117</v>
      </c>
      <c r="K119" s="210">
        <v>113.3424147520274</v>
      </c>
      <c r="L119" s="210">
        <v>111.30274023967685</v>
      </c>
      <c r="M119" s="210">
        <v>100.78808875696812</v>
      </c>
      <c r="N119" s="200">
        <f>(B119+C119+D119+E119+F119+G119+H119+I119+J119+K119+L119+M119)/12</f>
        <v>94.74446120732017</v>
      </c>
      <c r="O119" s="209">
        <f>100*(E119-D119)/D119</f>
        <v>-16.055958841554414</v>
      </c>
      <c r="P119" s="209">
        <f>100*(E119-E118)/E118</f>
        <v>16.09318400166938</v>
      </c>
      <c r="Q119" s="207">
        <f>(((B119+C119+D119+E119)/4)-((B118+C118+D118+E118)/4))/((B118+C118+D118+E118)/4)*100</f>
        <v>0.21612284612759983</v>
      </c>
    </row>
    <row r="120" spans="1:17" s="208" customFormat="1" ht="11.25" customHeight="1">
      <c r="A120" s="18">
        <v>2003</v>
      </c>
      <c r="B120" s="200">
        <v>92.15578917711525</v>
      </c>
      <c r="C120" s="200">
        <v>100.5</v>
      </c>
      <c r="D120" s="200">
        <v>112.6</v>
      </c>
      <c r="E120" s="200">
        <v>98.9</v>
      </c>
      <c r="F120" s="200">
        <v>91.9</v>
      </c>
      <c r="G120" s="200">
        <v>96.5</v>
      </c>
      <c r="H120" s="200">
        <v>85.3</v>
      </c>
      <c r="I120" s="200">
        <v>90.3</v>
      </c>
      <c r="J120" s="200">
        <v>111.3</v>
      </c>
      <c r="K120" s="200">
        <v>107.9</v>
      </c>
      <c r="L120" s="200">
        <v>107.1</v>
      </c>
      <c r="M120" s="200">
        <v>94.2</v>
      </c>
      <c r="N120" s="200">
        <f>(B120+C120+D120+E120+F120+G120+H120+I120+J120+K120+L120+M120)/12</f>
        <v>99.05464909809292</v>
      </c>
      <c r="O120" s="209">
        <f>100*(E120-D120)/D120</f>
        <v>-12.16696269982237</v>
      </c>
      <c r="P120" s="209">
        <f>100*(E120-E119)/E119</f>
        <v>7.546996869525677</v>
      </c>
      <c r="Q120" s="207">
        <f>(((B120+C120+D120+E120)/4)-((B119+C119+D119+E119)/4))/((B119+C119+D119+E119)/4)*100</f>
        <v>8.010911416980019</v>
      </c>
    </row>
    <row r="121" spans="1:17" s="208" customFormat="1" ht="11.25" customHeight="1">
      <c r="A121" s="18">
        <v>2004</v>
      </c>
      <c r="B121" s="200">
        <f>IF('[1]AE_W_V'!B43&lt;&gt;0,'[1]AE_W_V'!B43," ")</f>
        <v>86.04862549293632</v>
      </c>
      <c r="C121" s="200">
        <f>IF('[1]AE_W_V'!C43&lt;&gt;0,'[1]AE_W_V'!C43," ")</f>
        <v>89.03320480027234</v>
      </c>
      <c r="D121" s="200">
        <f>IF('[1]AE_W_V'!D43&lt;&gt;0,'[1]AE_W_V'!D43," ")</f>
        <v>116.81515632367908</v>
      </c>
      <c r="E121" s="200">
        <f>IF('[1]AE_W_V'!E43&lt;&gt;0,'[1]AE_W_V'!E43," ")</f>
        <v>96.99886065261423</v>
      </c>
      <c r="F121" s="200" t="str">
        <f>IF('[1]AE_W_V'!F43&lt;&gt;0,'[1]AE_W_V'!F43," ")</f>
        <v> </v>
      </c>
      <c r="G121" s="200" t="str">
        <f>IF('[1]AE_W_V'!G43&lt;&gt;0,'[1]AE_W_V'!G43," ")</f>
        <v> </v>
      </c>
      <c r="H121" s="200" t="str">
        <f>IF('[1]AE_W_V'!H43&lt;&gt;0,'[1]AE_W_V'!H43," ")</f>
        <v> </v>
      </c>
      <c r="I121" s="200" t="str">
        <f>IF('[1]AE_W_V'!I43&lt;&gt;0,'[1]AE_W_V'!I43," ")</f>
        <v> </v>
      </c>
      <c r="J121" s="200" t="str">
        <f>IF('[1]AE_W_V'!J43&lt;&gt;0,'[1]AE_W_V'!J43," ")</f>
        <v> </v>
      </c>
      <c r="K121" s="200" t="str">
        <f>IF('[1]AE_W_V'!K43&lt;&gt;0,'[1]AE_W_V'!K43," ")</f>
        <v> </v>
      </c>
      <c r="L121" s="200" t="str">
        <f>IF('[1]AE_W_V'!L43&lt;&gt;0,'[1]AE_W_V'!L43," ")</f>
        <v> </v>
      </c>
      <c r="M121" s="200" t="str">
        <f>IF('[1]AE_W_V'!M43&lt;&gt;0,'[1]AE_W_V'!M43," ")</f>
        <v> </v>
      </c>
      <c r="N121" s="200">
        <f>(B121+C121+D121+E121)/4</f>
        <v>97.22396181737548</v>
      </c>
      <c r="O121" s="209">
        <f>100*(E121-D121)/D121</f>
        <v>-16.963805292659593</v>
      </c>
      <c r="P121" s="209">
        <f>100*(E121-E120)/E120</f>
        <v>-1.9222844766286948</v>
      </c>
      <c r="Q121" s="207">
        <f>(((B121+C121+D121+E121)/4)-((B120+C120+D120+E120)/4))/((B120+C120+D120+E120)/4)*100</f>
        <v>-3.775757348096746</v>
      </c>
    </row>
    <row r="122" spans="1:16" s="208" customFormat="1" ht="11.25" customHeight="1">
      <c r="A122" s="19"/>
      <c r="B122" s="200"/>
      <c r="C122" s="200"/>
      <c r="D122" s="200"/>
      <c r="E122" s="200"/>
      <c r="F122" s="200"/>
      <c r="G122" s="200"/>
      <c r="H122" s="200"/>
      <c r="I122" s="200"/>
      <c r="J122" s="200"/>
      <c r="K122" s="200"/>
      <c r="L122" s="200"/>
      <c r="M122" s="200"/>
      <c r="N122" s="200"/>
      <c r="O122" s="209"/>
      <c r="P122" s="209"/>
    </row>
    <row r="123" spans="1:16" s="208" customFormat="1" ht="11.25" customHeight="1">
      <c r="A123" s="20" t="s">
        <v>107</v>
      </c>
      <c r="B123" s="200">
        <v>89.62307024492084</v>
      </c>
      <c r="C123" s="200">
        <v>96.21002036154526</v>
      </c>
      <c r="D123" s="200">
        <v>91.89492029006263</v>
      </c>
      <c r="E123" s="200">
        <v>92.14994984044581</v>
      </c>
      <c r="F123" s="200">
        <v>116.17260383501058</v>
      </c>
      <c r="G123" s="200">
        <v>96.47174361056217</v>
      </c>
      <c r="H123" s="200">
        <v>93.59875259513359</v>
      </c>
      <c r="I123" s="200">
        <v>74.60711546444834</v>
      </c>
      <c r="J123" s="200">
        <v>93.45974609295952</v>
      </c>
      <c r="K123" s="200">
        <v>107.93247299989126</v>
      </c>
      <c r="L123" s="200">
        <v>139.24541380777242</v>
      </c>
      <c r="M123" s="200">
        <v>108.63419084005508</v>
      </c>
      <c r="N123" s="200">
        <v>99.9999999985673</v>
      </c>
      <c r="O123" s="209"/>
      <c r="P123" s="209"/>
    </row>
    <row r="124" spans="1:17" s="208" customFormat="1" ht="11.25" customHeight="1">
      <c r="A124" s="17">
        <v>2001</v>
      </c>
      <c r="B124" s="200">
        <v>108.5994087592257</v>
      </c>
      <c r="C124" s="200">
        <v>102.70104038530748</v>
      </c>
      <c r="D124" s="200">
        <v>114.25892879968596</v>
      </c>
      <c r="E124" s="200">
        <v>95.36565479571757</v>
      </c>
      <c r="F124" s="200">
        <v>109.82090982195092</v>
      </c>
      <c r="G124" s="200">
        <v>96.35614440450215</v>
      </c>
      <c r="H124" s="200">
        <v>91.21173836941638</v>
      </c>
      <c r="I124" s="200">
        <v>75.76888923272777</v>
      </c>
      <c r="J124" s="200">
        <v>86.8158656986466</v>
      </c>
      <c r="K124" s="200">
        <v>78.20006875137054</v>
      </c>
      <c r="L124" s="200">
        <v>124.99712963565877</v>
      </c>
      <c r="M124" s="200">
        <v>102.11519942862179</v>
      </c>
      <c r="N124" s="200">
        <f>(B124+C124+D124+E124+F124+G124+H124+I124+J124+K124+L124+M124)/12</f>
        <v>98.85091484023597</v>
      </c>
      <c r="O124" s="209">
        <f>100*(E124-D124)/D124</f>
        <v>-16.535490225968505</v>
      </c>
      <c r="P124" s="209">
        <f>100*(E124-E123)/E123</f>
        <v>3.489643739187741</v>
      </c>
      <c r="Q124" s="207">
        <f>(((B124+C124+D124+E124)/4)-((B123+C123+D123+E123)/4))/((B123+C123+D123+E123)/4)*100</f>
        <v>13.801058030397876</v>
      </c>
    </row>
    <row r="125" spans="1:17" s="208" customFormat="1" ht="11.25" customHeight="1">
      <c r="A125" s="18">
        <v>2002</v>
      </c>
      <c r="B125" s="210">
        <v>90.07148769757778</v>
      </c>
      <c r="C125" s="210">
        <v>111.96082979605582</v>
      </c>
      <c r="D125" s="210">
        <v>119.25924903463401</v>
      </c>
      <c r="E125" s="210">
        <v>122.74457195796123</v>
      </c>
      <c r="F125" s="210">
        <v>112.04093285482489</v>
      </c>
      <c r="G125" s="210">
        <v>114.71481751076291</v>
      </c>
      <c r="H125" s="210">
        <v>93.15010469273122</v>
      </c>
      <c r="I125" s="210">
        <v>94.82960378251542</v>
      </c>
      <c r="J125" s="210">
        <v>133.04061820645902</v>
      </c>
      <c r="K125" s="210">
        <v>139.24819496345998</v>
      </c>
      <c r="L125" s="210">
        <v>157.72162168872947</v>
      </c>
      <c r="M125" s="210">
        <v>126.44539658570034</v>
      </c>
      <c r="N125" s="200">
        <f>(B125+C125+D125+E125+F125+G125+H125+I125+J125+K125+L125+M125)/12</f>
        <v>117.93561906428435</v>
      </c>
      <c r="O125" s="209">
        <f>100*(E125-D125)/D125</f>
        <v>2.9224759937194027</v>
      </c>
      <c r="P125" s="209">
        <f>100*(E125-E124)/E124</f>
        <v>28.70941034368393</v>
      </c>
      <c r="Q125" s="207">
        <f>(((B125+C125+D125+E125)/4)-((B124+C124+D124+E124)/4))/((B124+C124+D124+E124)/4)*100</f>
        <v>5.490551511240494</v>
      </c>
    </row>
    <row r="126" spans="1:17" s="208" customFormat="1" ht="11.25" customHeight="1">
      <c r="A126" s="18">
        <v>2003</v>
      </c>
      <c r="B126" s="200">
        <v>127.0917116192235</v>
      </c>
      <c r="C126" s="200">
        <v>128.4</v>
      </c>
      <c r="D126" s="200">
        <v>142.2</v>
      </c>
      <c r="E126" s="200">
        <v>120.7</v>
      </c>
      <c r="F126" s="200">
        <v>109.2</v>
      </c>
      <c r="G126" s="200">
        <v>121.8</v>
      </c>
      <c r="H126" s="200">
        <v>139.9</v>
      </c>
      <c r="I126" s="200">
        <v>108.1</v>
      </c>
      <c r="J126" s="200">
        <v>159.9</v>
      </c>
      <c r="K126" s="200">
        <v>192.9</v>
      </c>
      <c r="L126" s="200">
        <v>201.9</v>
      </c>
      <c r="M126" s="200">
        <v>130.8</v>
      </c>
      <c r="N126" s="200">
        <f>(B126+C126+D126+E126+F126+G126+H126+I126+J126+K126+L126+M126)/12</f>
        <v>140.24097596826866</v>
      </c>
      <c r="O126" s="209">
        <f>100*(E126-D126)/D126</f>
        <v>-15.119549929676504</v>
      </c>
      <c r="P126" s="209">
        <f>100*(E126-E125)/E125</f>
        <v>-1.665712727941623</v>
      </c>
      <c r="Q126" s="207">
        <f>(((B126+C126+D126+E126)/4)-((B125+C125+D125+E125)/4))/((B125+C125+D125+E125)/4)*100</f>
        <v>16.745387748502086</v>
      </c>
    </row>
    <row r="127" spans="1:17" s="208" customFormat="1" ht="11.25" customHeight="1">
      <c r="A127" s="18">
        <v>2004</v>
      </c>
      <c r="B127" s="200">
        <f>IF('[1]AE_W_V'!O43&lt;&gt;0,'[1]AE_W_V'!O43," ")</f>
        <v>132.43428615186775</v>
      </c>
      <c r="C127" s="200">
        <f>IF('[1]AE_W_V'!P43&lt;&gt;0,'[1]AE_W_V'!P43," ")</f>
        <v>146.96535618182105</v>
      </c>
      <c r="D127" s="200">
        <f>IF('[1]AE_W_V'!Q43&lt;&gt;0,'[1]AE_W_V'!Q43," ")</f>
        <v>178.90076847327379</v>
      </c>
      <c r="E127" s="200">
        <f>IF('[1]AE_W_V'!R43&lt;&gt;0,'[1]AE_W_V'!R43," ")</f>
        <v>153.80438690878324</v>
      </c>
      <c r="F127" s="200" t="str">
        <f>IF('[1]AE_W_V'!S43&lt;&gt;0,'[1]AE_W_V'!S43," ")</f>
        <v> </v>
      </c>
      <c r="G127" s="200" t="str">
        <f>IF('[1]AE_W_V'!T43&lt;&gt;0,'[1]AE_W_V'!T43," ")</f>
        <v> </v>
      </c>
      <c r="H127" s="200" t="str">
        <f>IF('[1]AE_W_V'!U43&lt;&gt;0,'[1]AE_W_V'!U43," ")</f>
        <v> </v>
      </c>
      <c r="I127" s="200" t="str">
        <f>IF('[1]AE_W_V'!V43&lt;&gt;0,'[1]AE_W_V'!V43," ")</f>
        <v> </v>
      </c>
      <c r="J127" s="200" t="str">
        <f>IF('[1]AE_W_V'!W43&lt;&gt;0,'[1]AE_W_V'!W43," ")</f>
        <v> </v>
      </c>
      <c r="K127" s="200" t="str">
        <f>IF('[1]AE_W_V'!X43&lt;&gt;0,'[1]AE_W_V'!X43," ")</f>
        <v> </v>
      </c>
      <c r="L127" s="200" t="str">
        <f>IF('[1]AE_W_V'!Y43&lt;&gt;0,'[1]AE_W_V'!Y43," ")</f>
        <v> </v>
      </c>
      <c r="M127" s="200" t="str">
        <f>IF('[1]AE_W_V'!Z43&lt;&gt;0,'[1]AE_W_V'!Z43," ")</f>
        <v> </v>
      </c>
      <c r="N127" s="200">
        <f>(B127+C127+D127+E127)/4</f>
        <v>153.02619942893645</v>
      </c>
      <c r="O127" s="209">
        <f>100*(E127-D127)/D127</f>
        <v>-14.028101599932324</v>
      </c>
      <c r="P127" s="209">
        <f>100*(E127-E126)/E126</f>
        <v>27.426998267426047</v>
      </c>
      <c r="Q127" s="207">
        <f>(((B127+C127+D127+E127)/4)-((B126+C126+D126+E126)/4))/((B126+C126+D126+E126)/4)*100</f>
        <v>18.077659035829207</v>
      </c>
    </row>
    <row r="128" spans="1:16" s="208" customFormat="1" ht="11.25" customHeight="1">
      <c r="A128" s="206"/>
      <c r="B128" s="206"/>
      <c r="C128" s="206"/>
      <c r="D128" s="206"/>
      <c r="E128" s="206"/>
      <c r="F128" s="206"/>
      <c r="G128" s="206"/>
      <c r="H128" s="206"/>
      <c r="I128" s="206"/>
      <c r="J128" s="206"/>
      <c r="K128" s="206"/>
      <c r="L128" s="206"/>
      <c r="M128" s="206"/>
      <c r="N128" s="197"/>
      <c r="O128" s="198"/>
      <c r="P128" s="198"/>
    </row>
    <row r="129" spans="1:16" s="208" customFormat="1" ht="11.25" customHeight="1">
      <c r="A129" s="206"/>
      <c r="B129" s="206"/>
      <c r="C129" s="206"/>
      <c r="D129" s="206"/>
      <c r="E129" s="206"/>
      <c r="F129" s="206"/>
      <c r="G129" s="206"/>
      <c r="H129" s="206"/>
      <c r="I129" s="206"/>
      <c r="J129" s="206"/>
      <c r="K129" s="206"/>
      <c r="L129" s="206"/>
      <c r="M129" s="206"/>
      <c r="N129" s="197"/>
      <c r="O129" s="198"/>
      <c r="P129" s="198"/>
    </row>
    <row r="130" spans="1:16" s="208" customFormat="1" ht="11.25" customHeight="1">
      <c r="A130" s="206"/>
      <c r="B130" s="206"/>
      <c r="C130" s="206"/>
      <c r="D130" s="206"/>
      <c r="E130" s="206"/>
      <c r="F130" s="206"/>
      <c r="G130" s="206"/>
      <c r="H130" s="206"/>
      <c r="I130" s="206"/>
      <c r="J130" s="206"/>
      <c r="K130" s="206"/>
      <c r="L130" s="206"/>
      <c r="M130" s="206"/>
      <c r="N130" s="197"/>
      <c r="O130" s="198"/>
      <c r="P130" s="198"/>
    </row>
    <row r="131" spans="1:16" s="208" customFormat="1" ht="11.25" customHeight="1">
      <c r="A131" s="206"/>
      <c r="B131" s="206"/>
      <c r="C131" s="206"/>
      <c r="D131" s="206"/>
      <c r="E131" s="206"/>
      <c r="F131" s="206"/>
      <c r="G131" s="206"/>
      <c r="H131" s="206"/>
      <c r="I131" s="206"/>
      <c r="J131" s="206"/>
      <c r="K131" s="206"/>
      <c r="L131" s="206"/>
      <c r="M131" s="206"/>
      <c r="N131" s="197"/>
      <c r="O131" s="198"/>
      <c r="P131" s="198"/>
    </row>
    <row r="132" spans="1:16" s="208" customFormat="1" ht="11.25" customHeight="1">
      <c r="A132" s="206"/>
      <c r="B132" s="206"/>
      <c r="C132" s="206"/>
      <c r="D132" s="206"/>
      <c r="E132" s="206"/>
      <c r="F132" s="206"/>
      <c r="G132" s="206"/>
      <c r="H132" s="206"/>
      <c r="I132" s="206"/>
      <c r="J132" s="206"/>
      <c r="K132" s="206"/>
      <c r="L132" s="206"/>
      <c r="M132" s="206"/>
      <c r="N132" s="197"/>
      <c r="O132" s="198"/>
      <c r="P132" s="198"/>
    </row>
    <row r="133" spans="1:16" s="208" customFormat="1" ht="11.25" customHeight="1">
      <c r="A133" s="206"/>
      <c r="B133" s="206"/>
      <c r="C133" s="206"/>
      <c r="D133" s="206"/>
      <c r="E133" s="206"/>
      <c r="F133" s="206"/>
      <c r="G133" s="206"/>
      <c r="H133" s="206"/>
      <c r="I133" s="206"/>
      <c r="J133" s="206"/>
      <c r="K133" s="206"/>
      <c r="L133" s="206"/>
      <c r="M133" s="206"/>
      <c r="N133" s="197"/>
      <c r="O133" s="198"/>
      <c r="P133" s="198"/>
    </row>
    <row r="134" spans="1:16" s="208" customFormat="1" ht="11.25" customHeight="1">
      <c r="A134" s="206"/>
      <c r="B134" s="206"/>
      <c r="C134" s="206"/>
      <c r="D134" s="206"/>
      <c r="E134" s="206"/>
      <c r="F134" s="206"/>
      <c r="G134" s="206"/>
      <c r="H134" s="206"/>
      <c r="I134" s="206"/>
      <c r="J134" s="206"/>
      <c r="K134" s="206"/>
      <c r="L134" s="206"/>
      <c r="M134" s="206"/>
      <c r="N134" s="197"/>
      <c r="O134" s="198"/>
      <c r="P134" s="198"/>
    </row>
    <row r="135" spans="14:16" s="208" customFormat="1" ht="11.25" customHeight="1">
      <c r="N135" s="219"/>
      <c r="O135" s="214"/>
      <c r="P135" s="214"/>
    </row>
    <row r="136" spans="1:16" s="208" customFormat="1" ht="11.25" customHeight="1">
      <c r="A136" s="213"/>
      <c r="B136" s="219"/>
      <c r="C136" s="218"/>
      <c r="D136" s="218"/>
      <c r="E136" s="218"/>
      <c r="F136" s="218"/>
      <c r="G136" s="218"/>
      <c r="H136" s="218"/>
      <c r="I136" s="218"/>
      <c r="J136" s="218"/>
      <c r="K136" s="218"/>
      <c r="L136" s="218"/>
      <c r="M136" s="218"/>
      <c r="N136" s="220"/>
      <c r="O136" s="212"/>
      <c r="P136" s="221"/>
    </row>
    <row r="137" spans="1:17" s="208" customFormat="1" ht="12.75" customHeight="1">
      <c r="A137" s="488" t="s">
        <v>120</v>
      </c>
      <c r="B137" s="488"/>
      <c r="C137" s="488"/>
      <c r="D137" s="488"/>
      <c r="E137" s="488"/>
      <c r="F137" s="488"/>
      <c r="G137" s="488"/>
      <c r="H137" s="488"/>
      <c r="I137" s="488"/>
      <c r="J137" s="488"/>
      <c r="K137" s="488"/>
      <c r="L137" s="488"/>
      <c r="M137" s="488"/>
      <c r="N137" s="488"/>
      <c r="O137" s="488"/>
      <c r="P137" s="488"/>
      <c r="Q137" s="488"/>
    </row>
    <row r="138" spans="1:16" s="208" customFormat="1" ht="12.75">
      <c r="A138" s="165"/>
      <c r="B138" s="205"/>
      <c r="C138" s="205"/>
      <c r="D138" s="205"/>
      <c r="E138" s="205"/>
      <c r="F138" s="205"/>
      <c r="G138" s="205"/>
      <c r="H138" s="205"/>
      <c r="I138" s="205"/>
      <c r="J138" s="205"/>
      <c r="K138" s="205"/>
      <c r="L138" s="205"/>
      <c r="M138" s="205"/>
      <c r="N138" s="222"/>
      <c r="O138" s="222"/>
      <c r="P138" s="222"/>
    </row>
    <row r="139" spans="1:17" ht="12.75">
      <c r="A139" s="482" t="s">
        <v>109</v>
      </c>
      <c r="B139" s="482"/>
      <c r="C139" s="482"/>
      <c r="D139" s="482"/>
      <c r="E139" s="482"/>
      <c r="F139" s="482"/>
      <c r="G139" s="482"/>
      <c r="H139" s="482"/>
      <c r="I139" s="482"/>
      <c r="J139" s="482"/>
      <c r="K139" s="482"/>
      <c r="L139" s="482"/>
      <c r="M139" s="482"/>
      <c r="N139" s="482"/>
      <c r="O139" s="482"/>
      <c r="P139" s="482"/>
      <c r="Q139" s="482"/>
    </row>
    <row r="140" spans="1:17" ht="12.75" customHeight="1">
      <c r="A140" s="482" t="s">
        <v>121</v>
      </c>
      <c r="B140" s="482"/>
      <c r="C140" s="482"/>
      <c r="D140" s="482"/>
      <c r="E140" s="482"/>
      <c r="F140" s="482"/>
      <c r="G140" s="482"/>
      <c r="H140" s="482"/>
      <c r="I140" s="482"/>
      <c r="J140" s="482"/>
      <c r="K140" s="482"/>
      <c r="L140" s="482"/>
      <c r="M140" s="482"/>
      <c r="N140" s="482"/>
      <c r="O140" s="482"/>
      <c r="P140" s="482"/>
      <c r="Q140" s="482"/>
    </row>
    <row r="141" spans="1:17" ht="12.75">
      <c r="A141" s="482" t="s">
        <v>84</v>
      </c>
      <c r="B141" s="482"/>
      <c r="C141" s="482"/>
      <c r="D141" s="482"/>
      <c r="E141" s="482"/>
      <c r="F141" s="482"/>
      <c r="G141" s="482"/>
      <c r="H141" s="482"/>
      <c r="I141" s="482"/>
      <c r="J141" s="482"/>
      <c r="K141" s="482"/>
      <c r="L141" s="482"/>
      <c r="M141" s="482"/>
      <c r="N141" s="482"/>
      <c r="O141" s="482"/>
      <c r="P141" s="482"/>
      <c r="Q141" s="482"/>
    </row>
    <row r="142" spans="1:16" ht="12.75">
      <c r="A142" s="215"/>
      <c r="B142" s="223"/>
      <c r="C142" s="223"/>
      <c r="D142" s="223"/>
      <c r="E142" s="223"/>
      <c r="F142" s="223"/>
      <c r="G142" s="223"/>
      <c r="H142" s="223"/>
      <c r="I142" s="223"/>
      <c r="J142" s="223"/>
      <c r="K142" s="223"/>
      <c r="L142" s="223"/>
      <c r="M142" s="223"/>
      <c r="N142" s="223"/>
      <c r="O142" s="223"/>
      <c r="P142" s="223"/>
    </row>
    <row r="144" spans="1:17" ht="12.75">
      <c r="A144" s="173"/>
      <c r="B144" s="174"/>
      <c r="C144" s="175"/>
      <c r="D144" s="175"/>
      <c r="E144" s="175"/>
      <c r="F144" s="175"/>
      <c r="G144" s="175"/>
      <c r="H144" s="175"/>
      <c r="I144" s="175"/>
      <c r="J144" s="175"/>
      <c r="K144" s="175"/>
      <c r="L144" s="175"/>
      <c r="M144" s="175"/>
      <c r="N144" s="176"/>
      <c r="O144" s="484" t="s">
        <v>85</v>
      </c>
      <c r="P144" s="485"/>
      <c r="Q144" s="485"/>
    </row>
    <row r="145" spans="1:17" ht="12.75">
      <c r="A145" s="177"/>
      <c r="B145" s="178"/>
      <c r="C145" s="179"/>
      <c r="D145" s="179"/>
      <c r="E145" s="179"/>
      <c r="F145" s="179"/>
      <c r="G145" s="179"/>
      <c r="H145" s="179"/>
      <c r="I145" s="179"/>
      <c r="J145" s="179"/>
      <c r="K145" s="179"/>
      <c r="L145" s="179"/>
      <c r="M145" s="179"/>
      <c r="N145" s="180"/>
      <c r="O145" s="181" t="s">
        <v>90</v>
      </c>
      <c r="P145" s="182"/>
      <c r="Q145" s="183" t="s">
        <v>199</v>
      </c>
    </row>
    <row r="146" spans="1:17" ht="12.75">
      <c r="A146" s="184" t="s">
        <v>86</v>
      </c>
      <c r="B146" s="178" t="s">
        <v>87</v>
      </c>
      <c r="C146" s="179" t="s">
        <v>88</v>
      </c>
      <c r="D146" s="179" t="s">
        <v>89</v>
      </c>
      <c r="E146" s="179" t="s">
        <v>90</v>
      </c>
      <c r="F146" s="179" t="s">
        <v>91</v>
      </c>
      <c r="G146" s="179" t="s">
        <v>92</v>
      </c>
      <c r="H146" s="179" t="s">
        <v>93</v>
      </c>
      <c r="I146" s="179" t="s">
        <v>94</v>
      </c>
      <c r="J146" s="179" t="s">
        <v>95</v>
      </c>
      <c r="K146" s="179" t="s">
        <v>96</v>
      </c>
      <c r="L146" s="179" t="s">
        <v>97</v>
      </c>
      <c r="M146" s="179" t="s">
        <v>98</v>
      </c>
      <c r="N146" s="185" t="s">
        <v>99</v>
      </c>
      <c r="O146" s="486" t="s">
        <v>100</v>
      </c>
      <c r="P146" s="487"/>
      <c r="Q146" s="487"/>
    </row>
    <row r="147" spans="1:17" ht="12.75">
      <c r="A147" s="177"/>
      <c r="B147" s="178"/>
      <c r="C147" s="179"/>
      <c r="D147" s="179"/>
      <c r="E147" s="179"/>
      <c r="F147" s="179"/>
      <c r="G147" s="179"/>
      <c r="H147" s="179"/>
      <c r="I147" s="179"/>
      <c r="J147" s="179"/>
      <c r="K147" s="179"/>
      <c r="L147" s="179"/>
      <c r="M147" s="179"/>
      <c r="N147" s="180"/>
      <c r="O147" s="185" t="s">
        <v>101</v>
      </c>
      <c r="P147" s="186" t="s">
        <v>102</v>
      </c>
      <c r="Q147" s="187" t="s">
        <v>102</v>
      </c>
    </row>
    <row r="148" spans="1:17" ht="12.75">
      <c r="A148" s="188"/>
      <c r="B148" s="189"/>
      <c r="C148" s="190"/>
      <c r="D148" s="190"/>
      <c r="E148" s="190"/>
      <c r="F148" s="190"/>
      <c r="G148" s="190"/>
      <c r="H148" s="190"/>
      <c r="I148" s="190"/>
      <c r="J148" s="190"/>
      <c r="K148" s="190"/>
      <c r="L148" s="190"/>
      <c r="M148" s="190"/>
      <c r="N148" s="191"/>
      <c r="O148" s="192" t="s">
        <v>103</v>
      </c>
      <c r="P148" s="193" t="s">
        <v>104</v>
      </c>
      <c r="Q148" s="194" t="s">
        <v>143</v>
      </c>
    </row>
    <row r="152" spans="1:17" ht="12.75">
      <c r="A152" s="483" t="s">
        <v>115</v>
      </c>
      <c r="B152" s="483"/>
      <c r="C152" s="483"/>
      <c r="D152" s="483"/>
      <c r="E152" s="483"/>
      <c r="F152" s="483"/>
      <c r="G152" s="483"/>
      <c r="H152" s="483"/>
      <c r="I152" s="483"/>
      <c r="J152" s="483"/>
      <c r="K152" s="483"/>
      <c r="L152" s="483"/>
      <c r="M152" s="483"/>
      <c r="N152" s="483"/>
      <c r="O152" s="483"/>
      <c r="P152" s="483"/>
      <c r="Q152" s="483"/>
    </row>
    <row r="153" spans="1:16" ht="12.75">
      <c r="A153" s="224"/>
      <c r="B153" s="217"/>
      <c r="C153" s="217"/>
      <c r="D153" s="217"/>
      <c r="E153" s="217"/>
      <c r="F153" s="217"/>
      <c r="G153" s="217"/>
      <c r="H153" s="217"/>
      <c r="I153" s="217"/>
      <c r="J153" s="217"/>
      <c r="K153" s="217"/>
      <c r="L153" s="217"/>
      <c r="M153" s="217"/>
      <c r="N153" s="217"/>
      <c r="O153" s="217"/>
      <c r="P153" s="217"/>
    </row>
    <row r="154" spans="1:16" s="208" customFormat="1" ht="11.25" customHeight="1">
      <c r="A154" s="219"/>
      <c r="B154" s="200"/>
      <c r="C154" s="200"/>
      <c r="D154" s="200"/>
      <c r="E154" s="200"/>
      <c r="F154" s="200"/>
      <c r="G154" s="200"/>
      <c r="H154" s="200"/>
      <c r="I154" s="200"/>
      <c r="J154" s="200"/>
      <c r="K154" s="200"/>
      <c r="L154" s="200"/>
      <c r="M154" s="200"/>
      <c r="N154" s="200"/>
      <c r="O154" s="219"/>
      <c r="P154" s="219"/>
    </row>
    <row r="155" spans="1:16" s="208" customFormat="1" ht="11.25" customHeight="1">
      <c r="A155" s="16" t="s">
        <v>105</v>
      </c>
      <c r="B155" s="200">
        <v>94.46360481980702</v>
      </c>
      <c r="C155" s="200">
        <v>96.17267398929961</v>
      </c>
      <c r="D155" s="200">
        <v>141.53158247152552</v>
      </c>
      <c r="E155" s="200">
        <v>93.21260512179286</v>
      </c>
      <c r="F155" s="200">
        <v>100.23420262521032</v>
      </c>
      <c r="G155" s="200">
        <v>92.30061332762382</v>
      </c>
      <c r="H155" s="200">
        <v>84.20666493511759</v>
      </c>
      <c r="I155" s="200">
        <v>87.1675980139341</v>
      </c>
      <c r="J155" s="200">
        <v>95.1190436550729</v>
      </c>
      <c r="K155" s="200">
        <v>111.13288411391578</v>
      </c>
      <c r="L155" s="200">
        <v>116.84872188849198</v>
      </c>
      <c r="M155" s="200">
        <v>87.6098050606132</v>
      </c>
      <c r="N155" s="200">
        <v>100.00000000186706</v>
      </c>
      <c r="O155" s="207"/>
      <c r="P155" s="207"/>
    </row>
    <row r="156" spans="1:17" s="208" customFormat="1" ht="11.25" customHeight="1">
      <c r="A156" s="17">
        <v>2001</v>
      </c>
      <c r="B156" s="200">
        <v>101.01972835306472</v>
      </c>
      <c r="C156" s="200">
        <v>99.85901966254556</v>
      </c>
      <c r="D156" s="200">
        <v>91.62773793258978</v>
      </c>
      <c r="E156" s="200">
        <v>87.8257276103061</v>
      </c>
      <c r="F156" s="200">
        <v>89.08030927426121</v>
      </c>
      <c r="G156" s="200">
        <v>74.10047882493286</v>
      </c>
      <c r="H156" s="200">
        <v>84.29913267820575</v>
      </c>
      <c r="I156" s="200">
        <v>80.70354989439228</v>
      </c>
      <c r="J156" s="200">
        <v>86.17944479749247</v>
      </c>
      <c r="K156" s="200">
        <v>101.06720043188626</v>
      </c>
      <c r="L156" s="200">
        <v>103.35570025138627</v>
      </c>
      <c r="M156" s="200">
        <v>79.52209061518707</v>
      </c>
      <c r="N156" s="200">
        <f>(B156+C156+D156+E156+F156+G156+H156+I156+J156+K156+L156+M156)/12</f>
        <v>89.8866766938542</v>
      </c>
      <c r="O156" s="209">
        <f>100*(E156-D156)/D156</f>
        <v>-4.149409783619022</v>
      </c>
      <c r="P156" s="209">
        <f>100*(E156-E155)/E155</f>
        <v>-5.7791298767459525</v>
      </c>
      <c r="Q156" s="207">
        <f>(((B156+C156+D156+E156)/4)-((B155+C155+D155+E155)/4))/((B155+C155+D155+E155)/4)*100</f>
        <v>-10.590108479805364</v>
      </c>
    </row>
    <row r="157" spans="1:17" s="208" customFormat="1" ht="11.25" customHeight="1">
      <c r="A157" s="18">
        <v>2002</v>
      </c>
      <c r="B157" s="210">
        <v>80.00466629043113</v>
      </c>
      <c r="C157" s="210">
        <v>77.33348464433696</v>
      </c>
      <c r="D157" s="210">
        <v>81.16220236709792</v>
      </c>
      <c r="E157" s="210">
        <v>83.86630591570574</v>
      </c>
      <c r="F157" s="210">
        <v>81.16395470707548</v>
      </c>
      <c r="G157" s="210">
        <v>90.90517226712129</v>
      </c>
      <c r="H157" s="210">
        <v>70.49727189028305</v>
      </c>
      <c r="I157" s="210">
        <v>70.95420196668303</v>
      </c>
      <c r="J157" s="210">
        <v>82.94532037919875</v>
      </c>
      <c r="K157" s="210">
        <v>82.17108751809228</v>
      </c>
      <c r="L157" s="210">
        <v>79.96532718140364</v>
      </c>
      <c r="M157" s="210">
        <v>67.16526026510411</v>
      </c>
      <c r="N157" s="200">
        <f>(B157+C157+D157+E157+F157+G157+H157+I157+J157+K157+L157+M157)/12</f>
        <v>79.01118794937777</v>
      </c>
      <c r="O157" s="209">
        <f>100*(E157-D157)/D157</f>
        <v>3.331727663546038</v>
      </c>
      <c r="P157" s="209">
        <f>100*(E157-E156)/E156</f>
        <v>-4.5082708704319785</v>
      </c>
      <c r="Q157" s="207">
        <f>(((B157+C157+D157+E157)/4)-((B156+C156+D156+E156)/4))/((B156+C156+D156+E156)/4)*100</f>
        <v>-15.240769063075337</v>
      </c>
    </row>
    <row r="158" spans="1:17" s="208" customFormat="1" ht="11.25" customHeight="1">
      <c r="A158" s="18">
        <v>2003</v>
      </c>
      <c r="B158" s="200">
        <v>80.47244974360322</v>
      </c>
      <c r="C158" s="200">
        <v>78.9</v>
      </c>
      <c r="D158" s="200">
        <v>81.4</v>
      </c>
      <c r="E158" s="200">
        <v>71</v>
      </c>
      <c r="F158" s="200">
        <v>61.8</v>
      </c>
      <c r="G158" s="200">
        <v>70.4</v>
      </c>
      <c r="H158" s="200">
        <v>67</v>
      </c>
      <c r="I158" s="200">
        <v>53.7</v>
      </c>
      <c r="J158" s="200">
        <v>83.4</v>
      </c>
      <c r="K158" s="200">
        <v>78</v>
      </c>
      <c r="L158" s="200">
        <v>74.4</v>
      </c>
      <c r="M158" s="200">
        <v>63.3</v>
      </c>
      <c r="N158" s="200">
        <f>(B158+C158+D158+E158+F158+G158+H158+I158+J158+K158+L158+M158)/12</f>
        <v>71.98103747863361</v>
      </c>
      <c r="O158" s="209">
        <f>100*(E158-D158)/D158</f>
        <v>-12.776412776412782</v>
      </c>
      <c r="P158" s="209">
        <f>100*(E158-E157)/E157</f>
        <v>-15.341448243395506</v>
      </c>
      <c r="Q158" s="207">
        <f>(((B158+C158+D158+E158)/4)-((B157+C157+D157+E157)/4))/((B157+C157+D157+E157)/4)*100</f>
        <v>-3.2863849815244794</v>
      </c>
    </row>
    <row r="159" spans="1:17" s="208" customFormat="1" ht="11.25" customHeight="1">
      <c r="A159" s="18">
        <v>2004</v>
      </c>
      <c r="B159" s="200">
        <f>IF('[1]AE_W_V'!AB45&lt;&gt;0,'[1]AE_W_V'!AB45," ")</f>
        <v>68.8</v>
      </c>
      <c r="C159" s="200">
        <f>IF('[1]AE_W_V'!AC45&lt;&gt;0,'[1]AE_W_V'!AC45," ")</f>
        <v>76.79722139687006</v>
      </c>
      <c r="D159" s="200">
        <f>IF('[1]AE_W_V'!AD45&lt;&gt;0,'[1]AE_W_V'!AD45," ")</f>
        <v>90.9554718820506</v>
      </c>
      <c r="E159" s="200">
        <f>IF('[1]AE_W_V'!AE45&lt;&gt;0,'[1]AE_W_V'!AE45," ")</f>
        <v>69.18104566089804</v>
      </c>
      <c r="F159" s="200" t="str">
        <f>IF('[1]AE_W_V'!AF45&lt;&gt;0,'[1]AE_W_V'!AF45," ")</f>
        <v> </v>
      </c>
      <c r="G159" s="200" t="str">
        <f>IF('[1]AE_W_V'!AG45&lt;&gt;0,'[1]AE_W_V'!AG45," ")</f>
        <v> </v>
      </c>
      <c r="H159" s="200" t="str">
        <f>IF('[1]AE_W_V'!AH45&lt;&gt;0,'[1]AE_W_V'!AH45," ")</f>
        <v> </v>
      </c>
      <c r="I159" s="200" t="str">
        <f>IF('[1]AE_W_V'!AI45&lt;&gt;0,'[1]AE_W_V'!AI45," ")</f>
        <v> </v>
      </c>
      <c r="J159" s="200" t="str">
        <f>IF('[1]AE_W_V'!AJ45&lt;&gt;0,'[1]AE_W_V'!AJ45," ")</f>
        <v> </v>
      </c>
      <c r="K159" s="200" t="str">
        <f>IF('[1]AE_W_V'!AK45&lt;&gt;0,'[1]AE_W_V'!AK45," ")</f>
        <v> </v>
      </c>
      <c r="L159" s="200" t="str">
        <f>IF('[1]AE_W_V'!AL45&lt;&gt;0,'[1]AE_W_V'!AL45," ")</f>
        <v> </v>
      </c>
      <c r="M159" s="200" t="str">
        <f>IF('[1]AE_W_V'!AM45&lt;&gt;0,'[1]AE_W_V'!AM45," ")</f>
        <v> </v>
      </c>
      <c r="N159" s="200">
        <f>(B159+C159+D159+E159)/4</f>
        <v>76.43343473495467</v>
      </c>
      <c r="O159" s="209">
        <f>100*(E159-D159)/D159</f>
        <v>-23.939655053836944</v>
      </c>
      <c r="P159" s="209">
        <f>100*(E159-E158)/E158</f>
        <v>-2.5619075198619212</v>
      </c>
      <c r="Q159" s="207">
        <f>(((B159+C159+D159+E159)/4)-((B158+C158+D158+E158)/4))/((B158+C158+D158+E158)/4)*100</f>
        <v>-1.9368968646045241</v>
      </c>
    </row>
    <row r="160" spans="1:16" s="208" customFormat="1" ht="11.25" customHeight="1">
      <c r="A160" s="19"/>
      <c r="B160" s="200"/>
      <c r="C160" s="200"/>
      <c r="D160" s="200"/>
      <c r="E160" s="200"/>
      <c r="F160" s="200"/>
      <c r="G160" s="200"/>
      <c r="H160" s="200"/>
      <c r="I160" s="200"/>
      <c r="J160" s="200"/>
      <c r="K160" s="200"/>
      <c r="L160" s="200"/>
      <c r="M160" s="200"/>
      <c r="N160" s="200"/>
      <c r="O160" s="209"/>
      <c r="P160" s="209"/>
    </row>
    <row r="161" spans="1:16" s="208" customFormat="1" ht="11.25" customHeight="1">
      <c r="A161" s="20" t="s">
        <v>106</v>
      </c>
      <c r="B161" s="200">
        <v>95.76826819507323</v>
      </c>
      <c r="C161" s="200">
        <v>105.34027223793265</v>
      </c>
      <c r="D161" s="200">
        <v>130.61544582776907</v>
      </c>
      <c r="E161" s="200">
        <v>99.58301263601686</v>
      </c>
      <c r="F161" s="200">
        <v>100.04048475483225</v>
      </c>
      <c r="G161" s="200">
        <v>93.15782808460307</v>
      </c>
      <c r="H161" s="200">
        <v>89.41637037960336</v>
      </c>
      <c r="I161" s="200">
        <v>91.00674672593118</v>
      </c>
      <c r="J161" s="200">
        <v>93.00794449886823</v>
      </c>
      <c r="K161" s="200">
        <v>103.15489876010248</v>
      </c>
      <c r="L161" s="200">
        <v>114.08706525044336</v>
      </c>
      <c r="M161" s="200">
        <v>84.8216625312327</v>
      </c>
      <c r="N161" s="200">
        <v>99.9999999902007</v>
      </c>
      <c r="O161" s="209"/>
      <c r="P161" s="209"/>
    </row>
    <row r="162" spans="1:17" s="208" customFormat="1" ht="11.25" customHeight="1">
      <c r="A162" s="17">
        <v>2001</v>
      </c>
      <c r="B162" s="200">
        <v>104.71401193403189</v>
      </c>
      <c r="C162" s="200">
        <v>95.48355446331863</v>
      </c>
      <c r="D162" s="200">
        <v>95.9056809856762</v>
      </c>
      <c r="E162" s="200">
        <v>92.48518334497369</v>
      </c>
      <c r="F162" s="200">
        <v>93.60862888356407</v>
      </c>
      <c r="G162" s="200">
        <v>79.56855869585618</v>
      </c>
      <c r="H162" s="200">
        <v>87.23704784774206</v>
      </c>
      <c r="I162" s="200">
        <v>84.37129126545429</v>
      </c>
      <c r="J162" s="200">
        <v>92.42147116424034</v>
      </c>
      <c r="K162" s="200">
        <v>103.6236061139933</v>
      </c>
      <c r="L162" s="200">
        <v>104.16348236047497</v>
      </c>
      <c r="M162" s="200">
        <v>86.33320414509822</v>
      </c>
      <c r="N162" s="200">
        <f>(B162+C162+D162+E162+F162+G162+H162+I162+J162+K162+L162+M162)/12</f>
        <v>93.32631010036864</v>
      </c>
      <c r="O162" s="209">
        <f>100*(E162-D162)/D162</f>
        <v>-3.566522447417238</v>
      </c>
      <c r="P162" s="209">
        <f>100*(E162-E161)/E161</f>
        <v>-7.12755027505168</v>
      </c>
      <c r="Q162" s="207">
        <f>(((B162+C162+D162+E162)/4)-((B161+C161+D161+E161)/4))/((B161+C161+D161+E161)/4)*100</f>
        <v>-9.904445853662954</v>
      </c>
    </row>
    <row r="163" spans="1:17" s="208" customFormat="1" ht="11.25" customHeight="1">
      <c r="A163" s="18">
        <v>2002</v>
      </c>
      <c r="B163" s="210">
        <v>84.9729260847574</v>
      </c>
      <c r="C163" s="210">
        <v>77.91537531561798</v>
      </c>
      <c r="D163" s="210">
        <v>83.12249748529656</v>
      </c>
      <c r="E163" s="210">
        <v>83.6822687055267</v>
      </c>
      <c r="F163" s="210">
        <v>81.80410992931466</v>
      </c>
      <c r="G163" s="210">
        <v>81.1339896164067</v>
      </c>
      <c r="H163" s="210">
        <v>69.65991614639785</v>
      </c>
      <c r="I163" s="210">
        <v>72.74047256955859</v>
      </c>
      <c r="J163" s="210">
        <v>85.18682515306101</v>
      </c>
      <c r="K163" s="210">
        <v>82.5722420573127</v>
      </c>
      <c r="L163" s="210">
        <v>84.03152458790193</v>
      </c>
      <c r="M163" s="210">
        <v>60.695511584964535</v>
      </c>
      <c r="N163" s="200">
        <f>(B163+C163+D163+E163+F163+G163+H163+I163+J163+K163+L163+M163)/12</f>
        <v>78.95980493634305</v>
      </c>
      <c r="O163" s="209">
        <f>100*(E163-D163)/D163</f>
        <v>0.6734292606272443</v>
      </c>
      <c r="P163" s="209">
        <f>100*(E163-E162)/E162</f>
        <v>-9.518189099124935</v>
      </c>
      <c r="Q163" s="207">
        <f>(((B163+C163+D163+E163)/4)-((B162+C162+D162+E162)/4))/((B162+C162+D162+E162)/4)*100</f>
        <v>-15.1562317556558</v>
      </c>
    </row>
    <row r="164" spans="1:17" s="208" customFormat="1" ht="11.25" customHeight="1">
      <c r="A164" s="18">
        <v>2003</v>
      </c>
      <c r="B164" s="200">
        <v>84.33180577753532</v>
      </c>
      <c r="C164" s="200">
        <v>87.1</v>
      </c>
      <c r="D164" s="200">
        <v>81.3</v>
      </c>
      <c r="E164" s="200">
        <v>74.8</v>
      </c>
      <c r="F164" s="200">
        <v>66.3</v>
      </c>
      <c r="G164" s="200">
        <v>61.7</v>
      </c>
      <c r="H164" s="200">
        <v>70.7</v>
      </c>
      <c r="I164" s="200">
        <v>52.9</v>
      </c>
      <c r="J164" s="200">
        <v>73</v>
      </c>
      <c r="K164" s="200">
        <v>79.1</v>
      </c>
      <c r="L164" s="200">
        <v>77.5</v>
      </c>
      <c r="M164" s="200">
        <v>59.4</v>
      </c>
      <c r="N164" s="200">
        <f>(B164+C164+D164+E164+F164+G164+H164+I164+J164+K164+L164+M164)/12</f>
        <v>72.34431714812794</v>
      </c>
      <c r="O164" s="209">
        <f>100*(E164-D164)/D164</f>
        <v>-7.995079950799508</v>
      </c>
      <c r="P164" s="209">
        <f>100*(E164-E163)/E163</f>
        <v>-10.614278081755783</v>
      </c>
      <c r="Q164" s="207">
        <f>(((B164+C164+D164+E164)/4)-((B163+C163+D163+E163)/4))/((B163+C163+D163+E163)/4)*100</f>
        <v>-0.6555375366106158</v>
      </c>
    </row>
    <row r="165" spans="1:17" s="208" customFormat="1" ht="11.25" customHeight="1">
      <c r="A165" s="18">
        <v>2004</v>
      </c>
      <c r="B165" s="200">
        <f>IF('[1]AE_W_V'!B45&lt;&gt;0,'[1]AE_W_V'!B45," ")</f>
        <v>67.4</v>
      </c>
      <c r="C165" s="200">
        <f>IF('[1]AE_W_V'!C45&lt;&gt;0,'[1]AE_W_V'!C45," ")</f>
        <v>77.24770871809302</v>
      </c>
      <c r="D165" s="200">
        <f>IF('[1]AE_W_V'!D45&lt;&gt;0,'[1]AE_W_V'!D45," ")</f>
        <v>86.46812491177643</v>
      </c>
      <c r="E165" s="200">
        <f>IF('[1]AE_W_V'!E45&lt;&gt;0,'[1]AE_W_V'!E45," ")</f>
        <v>71.29744831811995</v>
      </c>
      <c r="F165" s="200" t="str">
        <f>IF('[1]AE_W_V'!F45&lt;&gt;0,'[1]AE_W_V'!F45," ")</f>
        <v> </v>
      </c>
      <c r="G165" s="200" t="str">
        <f>IF('[1]AE_W_V'!G45&lt;&gt;0,'[1]AE_W_V'!G45," ")</f>
        <v> </v>
      </c>
      <c r="H165" s="200" t="str">
        <f>IF('[1]AE_W_V'!H45&lt;&gt;0,'[1]AE_W_V'!H45," ")</f>
        <v> </v>
      </c>
      <c r="I165" s="200" t="str">
        <f>IF('[1]AE_W_V'!I45&lt;&gt;0,'[1]AE_W_V'!I45," ")</f>
        <v> </v>
      </c>
      <c r="J165" s="200" t="str">
        <f>IF('[1]AE_W_V'!J45&lt;&gt;0,'[1]AE_W_V'!J45," ")</f>
        <v> </v>
      </c>
      <c r="K165" s="200" t="str">
        <f>IF('[1]AE_W_V'!K45&lt;&gt;0,'[1]AE_W_V'!K45," ")</f>
        <v> </v>
      </c>
      <c r="L165" s="200" t="str">
        <f>IF('[1]AE_W_V'!L45&lt;&gt;0,'[1]AE_W_V'!L45," ")</f>
        <v> </v>
      </c>
      <c r="M165" s="200" t="str">
        <f>IF('[1]AE_W_V'!M45&lt;&gt;0,'[1]AE_W_V'!M45," ")</f>
        <v> </v>
      </c>
      <c r="N165" s="200">
        <f>(B165+C165+D165+E165)/4</f>
        <v>75.60332048699736</v>
      </c>
      <c r="O165" s="209">
        <f>100*(E165-D165)/D165</f>
        <v>-17.544819676771233</v>
      </c>
      <c r="P165" s="209">
        <f>100*(E165-E164)/E164</f>
        <v>-4.682555724438569</v>
      </c>
      <c r="Q165" s="207">
        <f>(((B165+C165+D165+E165)/4)-((B164+C164+D164+E164)/4))/((B164+C164+D164+E164)/4)*100</f>
        <v>-7.669033475975394</v>
      </c>
    </row>
    <row r="166" spans="1:16" s="208" customFormat="1" ht="11.25" customHeight="1">
      <c r="A166" s="19"/>
      <c r="B166" s="200"/>
      <c r="C166" s="200"/>
      <c r="D166" s="200"/>
      <c r="E166" s="200"/>
      <c r="F166" s="200"/>
      <c r="G166" s="200"/>
      <c r="H166" s="200"/>
      <c r="I166" s="200"/>
      <c r="J166" s="200"/>
      <c r="K166" s="200"/>
      <c r="L166" s="200"/>
      <c r="M166" s="200"/>
      <c r="N166" s="200"/>
      <c r="O166" s="209"/>
      <c r="P166" s="212"/>
    </row>
    <row r="167" spans="1:16" s="208" customFormat="1" ht="11.25" customHeight="1">
      <c r="A167" s="20" t="s">
        <v>107</v>
      </c>
      <c r="B167" s="200">
        <v>90.60167380526654</v>
      </c>
      <c r="C167" s="200">
        <v>69.03568803398775</v>
      </c>
      <c r="D167" s="200">
        <v>173.84441269791523</v>
      </c>
      <c r="E167" s="200">
        <v>74.35557685143601</v>
      </c>
      <c r="F167" s="200">
        <v>100.80762639306526</v>
      </c>
      <c r="G167" s="200">
        <v>89.76317391175719</v>
      </c>
      <c r="H167" s="200">
        <v>68.78542812269795</v>
      </c>
      <c r="I167" s="200">
        <v>75.80334294573514</v>
      </c>
      <c r="J167" s="200">
        <v>101.36810323886955</v>
      </c>
      <c r="K167" s="200">
        <v>134.7484996621318</v>
      </c>
      <c r="L167" s="200">
        <v>125.02349512793171</v>
      </c>
      <c r="M167" s="200">
        <v>95.86297913681044</v>
      </c>
      <c r="N167" s="200">
        <v>99.99999999396705</v>
      </c>
      <c r="O167" s="209"/>
      <c r="P167" s="207"/>
    </row>
    <row r="168" spans="1:17" s="208" customFormat="1" ht="11.25" customHeight="1">
      <c r="A168" s="17">
        <v>2001</v>
      </c>
      <c r="B168" s="200">
        <v>90.08428821106097</v>
      </c>
      <c r="C168" s="200">
        <v>112.81082381801835</v>
      </c>
      <c r="D168" s="200">
        <v>78.96460877022668</v>
      </c>
      <c r="E168" s="200">
        <v>74.03328366224918</v>
      </c>
      <c r="F168" s="200">
        <v>75.67604106051442</v>
      </c>
      <c r="G168" s="200">
        <v>57.91442848759323</v>
      </c>
      <c r="H168" s="200">
        <v>75.60261689082026</v>
      </c>
      <c r="I168" s="200">
        <v>69.84667729383554</v>
      </c>
      <c r="J168" s="200">
        <v>67.70243726142411</v>
      </c>
      <c r="K168" s="200">
        <v>93.49998996969111</v>
      </c>
      <c r="L168" s="200">
        <v>100.96458629504959</v>
      </c>
      <c r="M168" s="200">
        <v>59.360529514907746</v>
      </c>
      <c r="N168" s="200">
        <f>(B168+C168+D168+E168+F168+G168+H168+I168+J168+K168+L168+M168)/12</f>
        <v>79.70502593628261</v>
      </c>
      <c r="O168" s="209">
        <f>100*(E168-D168)/D168</f>
        <v>-6.244981371751997</v>
      </c>
      <c r="P168" s="209">
        <f>100*(E168-E167)/E167</f>
        <v>-0.4334485761986428</v>
      </c>
      <c r="Q168" s="207">
        <f>(((B168+C168+D168+E168)/4)-((B167+C167+D167+E167)/4))/((B167+C167+D167+E167)/4)*100</f>
        <v>-12.73653498145527</v>
      </c>
    </row>
    <row r="169" spans="1:17" s="208" customFormat="1" ht="11.25" customHeight="1">
      <c r="A169" s="18">
        <v>2002</v>
      </c>
      <c r="B169" s="210">
        <v>65.29813217834194</v>
      </c>
      <c r="C169" s="210">
        <v>75.61103141035865</v>
      </c>
      <c r="D169" s="210">
        <v>75.35953738507942</v>
      </c>
      <c r="E169" s="210">
        <v>84.41107399112462</v>
      </c>
      <c r="F169" s="210">
        <v>79.26903271184858</v>
      </c>
      <c r="G169" s="210">
        <v>119.82882690549697</v>
      </c>
      <c r="H169" s="210">
        <v>72.9759266193321</v>
      </c>
      <c r="I169" s="210">
        <v>65.66666654561753</v>
      </c>
      <c r="J169" s="210">
        <v>76.31024735913824</v>
      </c>
      <c r="K169" s="210">
        <v>80.98363087952902</v>
      </c>
      <c r="L169" s="210">
        <v>67.92898581214037</v>
      </c>
      <c r="M169" s="210">
        <v>86.31634801790949</v>
      </c>
      <c r="N169" s="200">
        <f>(B169+C169+D169+E169+F169+G169+H169+I169+J169+K169+L169+M169)/12</f>
        <v>79.1632866513264</v>
      </c>
      <c r="O169" s="209">
        <f>100*(E169-D169)/D169</f>
        <v>12.011136108483244</v>
      </c>
      <c r="P169" s="209">
        <f>100*(E169-E168)/E168</f>
        <v>14.017736098564084</v>
      </c>
      <c r="Q169" s="207">
        <f>(((B169+C169+D169+E169)/4)-((B168+C168+D168+E168)/4))/((B168+C168+D168+E168)/4)*100</f>
        <v>-15.51399684862725</v>
      </c>
    </row>
    <row r="170" spans="1:17" s="208" customFormat="1" ht="11.25" customHeight="1">
      <c r="A170" s="18">
        <v>2003</v>
      </c>
      <c r="B170" s="200">
        <v>69.04837903233151</v>
      </c>
      <c r="C170" s="200">
        <v>54.6</v>
      </c>
      <c r="D170" s="200">
        <v>81.8</v>
      </c>
      <c r="E170" s="200">
        <v>59.7</v>
      </c>
      <c r="F170" s="200">
        <v>48.7</v>
      </c>
      <c r="G170" s="200">
        <v>96</v>
      </c>
      <c r="H170" s="200">
        <v>55.9</v>
      </c>
      <c r="I170" s="200">
        <v>55.9</v>
      </c>
      <c r="J170" s="200">
        <v>114</v>
      </c>
      <c r="K170" s="200">
        <v>74.6</v>
      </c>
      <c r="L170" s="200">
        <v>65.2</v>
      </c>
      <c r="M170" s="200">
        <v>74.8</v>
      </c>
      <c r="N170" s="200">
        <f>(B170+C170+D170+E170+F170+G170+H170+I170+J170+K170+L170+M170)/12</f>
        <v>70.85403158602763</v>
      </c>
      <c r="O170" s="209">
        <f>100*(E170-D170)/D170</f>
        <v>-27.017114914425424</v>
      </c>
      <c r="P170" s="209">
        <f>100*(E170-E169)/E169</f>
        <v>-29.274682601151195</v>
      </c>
      <c r="Q170" s="207">
        <f>(((B170+C170+D170+E170)/4)-((B169+C169+D169+E169)/4))/((B169+C169+D169+E169)/4)*100</f>
        <v>-11.817022257888942</v>
      </c>
    </row>
    <row r="171" spans="1:17" s="208" customFormat="1" ht="11.25" customHeight="1">
      <c r="A171" s="18">
        <v>2004</v>
      </c>
      <c r="B171" s="200">
        <f>IF('[1]AE_W_V'!O45&lt;&gt;0,'[1]AE_W_V'!O45," ")</f>
        <v>73.1</v>
      </c>
      <c r="C171" s="200">
        <f>IF('[1]AE_W_V'!P45&lt;&gt;0,'[1]AE_W_V'!P45," ")</f>
        <v>75.46373490914532</v>
      </c>
      <c r="D171" s="200">
        <f>IF('[1]AE_W_V'!Q45&lt;&gt;0,'[1]AE_W_V'!Q45," ")</f>
        <v>104.23845700742346</v>
      </c>
      <c r="E171" s="210">
        <f>IF('[1]AE_W_V'!R45&lt;&gt;0,'[1]AE_W_V'!R45," ")</f>
        <v>62.91628712655301</v>
      </c>
      <c r="F171" s="200" t="str">
        <f>IF('[1]AE_W_V'!S45&lt;&gt;0,'[1]AE_W_V'!S45," ")</f>
        <v> </v>
      </c>
      <c r="G171" s="200" t="str">
        <f>IF('[1]AE_W_V'!T45&lt;&gt;0,'[1]AE_W_V'!T45," ")</f>
        <v> </v>
      </c>
      <c r="H171" s="200" t="str">
        <f>IF('[1]AE_W_V'!U45&lt;&gt;0,'[1]AE_W_V'!U45," ")</f>
        <v> </v>
      </c>
      <c r="I171" s="200" t="str">
        <f>IF('[1]AE_W_V'!V45&lt;&gt;0,'[1]AE_W_V'!V45," ")</f>
        <v> </v>
      </c>
      <c r="J171" s="200" t="str">
        <f>IF('[1]AE_W_V'!W45&lt;&gt;0,'[1]AE_W_V'!W45," ")</f>
        <v> </v>
      </c>
      <c r="K171" s="200" t="str">
        <f>IF('[1]AE_W_V'!X45&lt;&gt;0,'[1]AE_W_V'!X45," ")</f>
        <v> </v>
      </c>
      <c r="L171" s="200" t="str">
        <f>IF('[1]AE_W_V'!Y45&lt;&gt;0,'[1]AE_W_V'!Y45," ")</f>
        <v> </v>
      </c>
      <c r="M171" s="200" t="str">
        <f>IF('[1]AE_W_V'!Z45&lt;&gt;0,'[1]AE_W_V'!Z45," ")</f>
        <v> </v>
      </c>
      <c r="N171" s="200">
        <f>(B171+C171+D171+E171)/4</f>
        <v>78.92961976078044</v>
      </c>
      <c r="O171" s="209">
        <f>100*(E171-D171)/D171</f>
        <v>-39.64196234977619</v>
      </c>
      <c r="P171" s="209">
        <f>100*(E171-E170)/E170</f>
        <v>5.387415622366843</v>
      </c>
      <c r="Q171" s="207">
        <f>(((B171+C171+D171+E171)/4)-((B170+C170+D170+E170)/4))/((B170+C170+D170+E170)/4)*100</f>
        <v>19.072377585466548</v>
      </c>
    </row>
    <row r="172" spans="1:16" s="208" customFormat="1" ht="11.25" customHeight="1">
      <c r="A172" s="205"/>
      <c r="B172" s="205"/>
      <c r="C172" s="205"/>
      <c r="D172" s="205"/>
      <c r="E172" s="205"/>
      <c r="F172" s="205"/>
      <c r="G172" s="205"/>
      <c r="H172" s="205"/>
      <c r="I172" s="205"/>
      <c r="J172" s="205"/>
      <c r="K172" s="205"/>
      <c r="L172" s="205"/>
      <c r="M172" s="205"/>
      <c r="N172" s="220"/>
      <c r="O172" s="225"/>
      <c r="P172" s="225"/>
    </row>
    <row r="173" spans="1:16" s="208" customFormat="1" ht="11.25" customHeight="1">
      <c r="A173" s="195"/>
      <c r="B173" s="195"/>
      <c r="C173" s="195"/>
      <c r="D173" s="195"/>
      <c r="E173" s="195"/>
      <c r="F173" s="195"/>
      <c r="G173" s="195"/>
      <c r="H173" s="195"/>
      <c r="I173" s="195"/>
      <c r="J173" s="195"/>
      <c r="K173" s="195"/>
      <c r="L173" s="195"/>
      <c r="M173" s="195"/>
      <c r="N173" s="220"/>
      <c r="O173" s="198"/>
      <c r="P173" s="186"/>
    </row>
    <row r="174" spans="1:16" s="208" customFormat="1" ht="11.25" customHeight="1">
      <c r="A174" s="206"/>
      <c r="B174" s="206"/>
      <c r="C174" s="206"/>
      <c r="D174" s="206"/>
      <c r="E174" s="206"/>
      <c r="F174" s="206"/>
      <c r="G174" s="206"/>
      <c r="H174" s="206"/>
      <c r="I174" s="206"/>
      <c r="J174" s="206"/>
      <c r="K174" s="206"/>
      <c r="L174" s="206"/>
      <c r="M174" s="206"/>
      <c r="N174" s="222"/>
      <c r="O174" s="198"/>
      <c r="P174" s="198"/>
    </row>
    <row r="175" spans="1:17" ht="12.75">
      <c r="A175" s="483" t="s">
        <v>116</v>
      </c>
      <c r="B175" s="483"/>
      <c r="C175" s="483"/>
      <c r="D175" s="483"/>
      <c r="E175" s="483"/>
      <c r="F175" s="483"/>
      <c r="G175" s="483"/>
      <c r="H175" s="483"/>
      <c r="I175" s="483"/>
      <c r="J175" s="483"/>
      <c r="K175" s="483"/>
      <c r="L175" s="483"/>
      <c r="M175" s="483"/>
      <c r="N175" s="483"/>
      <c r="O175" s="483"/>
      <c r="P175" s="483"/>
      <c r="Q175" s="483"/>
    </row>
    <row r="176" spans="1:17" s="208" customFormat="1" ht="11.25" customHeight="1">
      <c r="A176" s="95"/>
      <c r="B176" s="95"/>
      <c r="C176" s="95"/>
      <c r="D176" s="95"/>
      <c r="E176" s="95"/>
      <c r="F176" s="95"/>
      <c r="G176" s="95"/>
      <c r="H176" s="95"/>
      <c r="I176" s="95"/>
      <c r="J176" s="95"/>
      <c r="K176" s="95"/>
      <c r="L176" s="95"/>
      <c r="M176" s="95"/>
      <c r="N176" s="95"/>
      <c r="O176" s="95"/>
      <c r="P176" s="95"/>
      <c r="Q176" s="164"/>
    </row>
    <row r="177" spans="1:16" s="208" customFormat="1" ht="11.25" customHeight="1">
      <c r="A177" s="206"/>
      <c r="B177" s="206"/>
      <c r="C177" s="206"/>
      <c r="D177" s="206"/>
      <c r="E177" s="206"/>
      <c r="F177" s="206"/>
      <c r="G177" s="206"/>
      <c r="H177" s="206"/>
      <c r="I177" s="206"/>
      <c r="J177" s="206"/>
      <c r="K177" s="206"/>
      <c r="L177" s="206"/>
      <c r="M177" s="206"/>
      <c r="N177" s="220"/>
      <c r="O177" s="198"/>
      <c r="P177" s="198"/>
    </row>
    <row r="178" spans="1:16" s="208" customFormat="1" ht="11.25" customHeight="1">
      <c r="A178" s="206"/>
      <c r="B178" s="200"/>
      <c r="C178" s="200"/>
      <c r="D178" s="200"/>
      <c r="E178" s="200"/>
      <c r="F178" s="200"/>
      <c r="G178" s="200"/>
      <c r="H178" s="200"/>
      <c r="I178" s="200"/>
      <c r="J178" s="200"/>
      <c r="K178" s="200"/>
      <c r="L178" s="200"/>
      <c r="M178" s="200"/>
      <c r="N178" s="200"/>
      <c r="O178" s="214"/>
      <c r="P178" s="214"/>
    </row>
    <row r="179" spans="1:16" s="208" customFormat="1" ht="11.25" customHeight="1">
      <c r="A179" s="16" t="s">
        <v>105</v>
      </c>
      <c r="B179" s="200">
        <v>86.50557271505419</v>
      </c>
      <c r="C179" s="200">
        <v>99.93994541167272</v>
      </c>
      <c r="D179" s="200">
        <v>107.14960960161031</v>
      </c>
      <c r="E179" s="200">
        <v>93.31255802959272</v>
      </c>
      <c r="F179" s="200">
        <v>102.39396643747365</v>
      </c>
      <c r="G179" s="200">
        <v>95.07121541148982</v>
      </c>
      <c r="H179" s="200">
        <v>97.66907251168492</v>
      </c>
      <c r="I179" s="200">
        <v>102.37095151229154</v>
      </c>
      <c r="J179" s="200">
        <v>106.67110260850707</v>
      </c>
      <c r="K179" s="200">
        <v>98.28140273087804</v>
      </c>
      <c r="L179" s="200">
        <v>113.41256667263198</v>
      </c>
      <c r="M179" s="200">
        <v>97.22203619230989</v>
      </c>
      <c r="N179" s="200">
        <v>99.9999999862664</v>
      </c>
      <c r="O179" s="207"/>
      <c r="P179" s="207"/>
    </row>
    <row r="180" spans="1:17" s="208" customFormat="1" ht="11.25" customHeight="1">
      <c r="A180" s="17">
        <v>2001</v>
      </c>
      <c r="B180" s="200">
        <v>107.99222938986152</v>
      </c>
      <c r="C180" s="200">
        <v>114.34116582010824</v>
      </c>
      <c r="D180" s="200">
        <v>124.32839191643474</v>
      </c>
      <c r="E180" s="200">
        <v>108.06734288936046</v>
      </c>
      <c r="F180" s="200">
        <v>114.3842143721876</v>
      </c>
      <c r="G180" s="200">
        <v>108.30961191224462</v>
      </c>
      <c r="H180" s="200">
        <v>109.88437441722778</v>
      </c>
      <c r="I180" s="200">
        <v>118.4445569872867</v>
      </c>
      <c r="J180" s="200">
        <v>117.22849860371937</v>
      </c>
      <c r="K180" s="200">
        <v>121.28822720073885</v>
      </c>
      <c r="L180" s="200">
        <v>118.09167949872554</v>
      </c>
      <c r="M180" s="200">
        <v>99.90518757005654</v>
      </c>
      <c r="N180" s="200">
        <f>(B180+C180+D180+E180+F180+G180+H180+I180+J180+K180+L180+M180)/12</f>
        <v>113.522123381496</v>
      </c>
      <c r="O180" s="209">
        <f>100*(E180-D180)/D180</f>
        <v>-13.079111517829228</v>
      </c>
      <c r="P180" s="209">
        <f>100*(E180-E179)/E179</f>
        <v>15.812217745749154</v>
      </c>
      <c r="Q180" s="207">
        <f>(((B180+C180+D180+E180)/4)-((B179+C179+D179+E179)/4))/((B179+C179+D179+E179)/4)*100</f>
        <v>17.529102355508062</v>
      </c>
    </row>
    <row r="181" spans="1:17" s="208" customFormat="1" ht="11.25" customHeight="1">
      <c r="A181" s="18">
        <v>2002</v>
      </c>
      <c r="B181" s="210">
        <v>115.58455113647153</v>
      </c>
      <c r="C181" s="210">
        <v>117.10244694826773</v>
      </c>
      <c r="D181" s="210">
        <v>126.61062964491745</v>
      </c>
      <c r="E181" s="210">
        <v>124.99281913970299</v>
      </c>
      <c r="F181" s="210">
        <v>115.16165654798417</v>
      </c>
      <c r="G181" s="210">
        <v>109.90391744743697</v>
      </c>
      <c r="H181" s="210">
        <v>116.78878220568032</v>
      </c>
      <c r="I181" s="210">
        <v>120.93347557857066</v>
      </c>
      <c r="J181" s="210">
        <v>121.92260606795384</v>
      </c>
      <c r="K181" s="210">
        <v>130.86627064140828</v>
      </c>
      <c r="L181" s="210">
        <v>125.89218936196444</v>
      </c>
      <c r="M181" s="210">
        <v>111.06675694067394</v>
      </c>
      <c r="N181" s="200">
        <f>(B181+C181+D181+E181+F181+G181+H181+I181+J181+K181+L181+M181)/12</f>
        <v>119.73550847175271</v>
      </c>
      <c r="O181" s="209">
        <f>100*(E181-D181)/D181</f>
        <v>-1.2777841084525468</v>
      </c>
      <c r="P181" s="209">
        <f>100*(E181-E180)/E180</f>
        <v>15.661971320670721</v>
      </c>
      <c r="Q181" s="207">
        <f>(((B181+C181+D181+E181)/4)-((B180+C180+D180+E180)/4))/((B180+C180+D180+E180)/4)*100</f>
        <v>6.500862799920007</v>
      </c>
    </row>
    <row r="182" spans="1:17" s="208" customFormat="1" ht="11.25" customHeight="1">
      <c r="A182" s="18">
        <v>2003</v>
      </c>
      <c r="B182" s="200">
        <v>128.58143637309638</v>
      </c>
      <c r="C182" s="200">
        <v>140.1</v>
      </c>
      <c r="D182" s="200">
        <v>133.7</v>
      </c>
      <c r="E182" s="200">
        <v>140</v>
      </c>
      <c r="F182" s="200">
        <v>127.9</v>
      </c>
      <c r="G182" s="200">
        <v>133.4</v>
      </c>
      <c r="H182" s="200">
        <v>145.8</v>
      </c>
      <c r="I182" s="200">
        <v>125</v>
      </c>
      <c r="J182" s="200">
        <v>146.3</v>
      </c>
      <c r="K182" s="200">
        <v>153.3</v>
      </c>
      <c r="L182" s="200">
        <v>151.5</v>
      </c>
      <c r="M182" s="200">
        <v>137.1</v>
      </c>
      <c r="N182" s="200">
        <f>(B182+C182+D182+E182+F182+G182+H182+I182+J182+K182+L182+M182)/12</f>
        <v>138.55678636442468</v>
      </c>
      <c r="O182" s="209">
        <f>100*(E182-D182)/D182</f>
        <v>4.712041884816763</v>
      </c>
      <c r="P182" s="209">
        <f>100*(E182-E181)/E181</f>
        <v>12.006434420463519</v>
      </c>
      <c r="Q182" s="207">
        <f>(((B182+C182+D182+E182)/4)-((B181+C181+D181+E181)/4))/((B181+C181+D181+E181)/4)*100</f>
        <v>11.995072353638053</v>
      </c>
    </row>
    <row r="183" spans="1:17" s="208" customFormat="1" ht="11.25" customHeight="1">
      <c r="A183" s="18">
        <v>2004</v>
      </c>
      <c r="B183" s="200">
        <f>IF('[1]AE_W_V'!AB46&lt;&gt;0,'[1]AE_W_V'!AB46," ")</f>
        <v>125.68583727830969</v>
      </c>
      <c r="C183" s="200">
        <f>IF('[1]AE_W_V'!AC46&lt;&gt;0,'[1]AE_W_V'!AC46," ")</f>
        <v>126.9792078895459</v>
      </c>
      <c r="D183" s="200">
        <f>IF('[1]AE_W_V'!AD46&lt;&gt;0,'[1]AE_W_V'!AD46," ")</f>
        <v>150.17103037259142</v>
      </c>
      <c r="E183" s="200">
        <f>IF('[1]AE_W_V'!AE46&lt;&gt;0,'[1]AE_W_V'!AE46," ")</f>
        <v>136.81597337922682</v>
      </c>
      <c r="F183" s="200" t="str">
        <f>IF('[1]AE_W_V'!AF46&lt;&gt;0,'[1]AE_W_V'!AF46," ")</f>
        <v> </v>
      </c>
      <c r="G183" s="200" t="str">
        <f>IF('[1]AE_W_V'!AG46&lt;&gt;0,'[1]AE_W_V'!AG46," ")</f>
        <v> </v>
      </c>
      <c r="H183" s="200" t="str">
        <f>IF('[1]AE_W_V'!AH46&lt;&gt;0,'[1]AE_W_V'!AH46," ")</f>
        <v> </v>
      </c>
      <c r="I183" s="200" t="str">
        <f>IF('[1]AE_W_V'!AI46&lt;&gt;0,'[1]AE_W_V'!AI46," ")</f>
        <v> </v>
      </c>
      <c r="J183" s="200" t="str">
        <f>IF('[1]AE_W_V'!AJ46&lt;&gt;0,'[1]AE_W_V'!AJ46," ")</f>
        <v> </v>
      </c>
      <c r="K183" s="200" t="str">
        <f>IF('[1]AE_W_V'!AK46&lt;&gt;0,'[1]AE_W_V'!AK46," ")</f>
        <v> </v>
      </c>
      <c r="L183" s="200" t="str">
        <f>IF('[1]AE_W_V'!AL46&lt;&gt;0,'[1]AE_W_V'!AL46," ")</f>
        <v> </v>
      </c>
      <c r="M183" s="200" t="str">
        <f>IF('[1]AE_W_V'!AM46&lt;&gt;0,'[1]AE_W_V'!AM46," ")</f>
        <v> </v>
      </c>
      <c r="N183" s="200">
        <f>(B183+C183+D183+E183)/4</f>
        <v>134.91301222991848</v>
      </c>
      <c r="O183" s="209">
        <f>100*(E183-D183)/D183</f>
        <v>-8.893231244554414</v>
      </c>
      <c r="P183" s="209">
        <f>100*(E183-E182)/E182</f>
        <v>-2.2743047291237013</v>
      </c>
      <c r="Q183" s="207">
        <f>(((B183+C183+D183+E183)/4)-((B182+C182+D182+E182)/4))/((B182+C182+D182+E182)/4)*100</f>
        <v>-0.5032228742329274</v>
      </c>
    </row>
    <row r="184" spans="1:16" s="208" customFormat="1" ht="11.25" customHeight="1">
      <c r="A184" s="19"/>
      <c r="B184" s="200"/>
      <c r="C184" s="200"/>
      <c r="D184" s="200"/>
      <c r="E184" s="200"/>
      <c r="F184" s="200"/>
      <c r="G184" s="200"/>
      <c r="H184" s="200"/>
      <c r="I184" s="200"/>
      <c r="J184" s="200"/>
      <c r="K184" s="200"/>
      <c r="L184" s="200"/>
      <c r="M184" s="200"/>
      <c r="N184" s="200"/>
      <c r="O184" s="209"/>
      <c r="P184" s="209"/>
    </row>
    <row r="185" spans="1:16" s="208" customFormat="1" ht="11.25" customHeight="1">
      <c r="A185" s="20" t="s">
        <v>106</v>
      </c>
      <c r="B185" s="200">
        <v>86.65866563261831</v>
      </c>
      <c r="C185" s="200">
        <v>99.40627676559797</v>
      </c>
      <c r="D185" s="200">
        <v>108.89786366372283</v>
      </c>
      <c r="E185" s="200">
        <v>94.29109769203099</v>
      </c>
      <c r="F185" s="200">
        <v>103.12609059383942</v>
      </c>
      <c r="G185" s="200">
        <v>92.48675396636433</v>
      </c>
      <c r="H185" s="200">
        <v>97.88973422451967</v>
      </c>
      <c r="I185" s="200">
        <v>103.53550657305865</v>
      </c>
      <c r="J185" s="200">
        <v>106.87004050922539</v>
      </c>
      <c r="K185" s="200">
        <v>98.83468239606405</v>
      </c>
      <c r="L185" s="200">
        <v>111.40011607229465</v>
      </c>
      <c r="M185" s="200">
        <v>96.6031719009183</v>
      </c>
      <c r="N185" s="200">
        <v>99.99999999918789</v>
      </c>
      <c r="O185" s="209"/>
      <c r="P185" s="209"/>
    </row>
    <row r="186" spans="1:17" s="208" customFormat="1" ht="11.25" customHeight="1">
      <c r="A186" s="17">
        <v>2001</v>
      </c>
      <c r="B186" s="200">
        <v>105.0797754976799</v>
      </c>
      <c r="C186" s="200">
        <v>112.18846706193129</v>
      </c>
      <c r="D186" s="200">
        <v>121.11402665972038</v>
      </c>
      <c r="E186" s="200">
        <v>104.53340626614174</v>
      </c>
      <c r="F186" s="200">
        <v>112.28193625433727</v>
      </c>
      <c r="G186" s="200">
        <v>105.55584598281928</v>
      </c>
      <c r="H186" s="200">
        <v>103.17300125480722</v>
      </c>
      <c r="I186" s="200">
        <v>117.28096692670151</v>
      </c>
      <c r="J186" s="200">
        <v>116.35993308107267</v>
      </c>
      <c r="K186" s="200">
        <v>118.94513933738682</v>
      </c>
      <c r="L186" s="200">
        <v>114.82671367751962</v>
      </c>
      <c r="M186" s="200">
        <v>98.61362438400224</v>
      </c>
      <c r="N186" s="200">
        <f>(B186+C186+D186+E186+F186+G186+H186+I186+J186+K186+L186+M186)/12</f>
        <v>110.82940303200998</v>
      </c>
      <c r="O186" s="209">
        <f>100*(E186-D186)/D186</f>
        <v>-13.690090942284689</v>
      </c>
      <c r="P186" s="209">
        <f>100*(E186-E185)/E185</f>
        <v>10.86243433877892</v>
      </c>
      <c r="Q186" s="207">
        <f>(((B186+C186+D186+E186)/4)-((B185+C185+D185+E185)/4))/((B185+C185+D185+E185)/4)*100</f>
        <v>13.785801815727064</v>
      </c>
    </row>
    <row r="187" spans="1:17" s="208" customFormat="1" ht="11.25" customHeight="1">
      <c r="A187" s="18">
        <v>2002</v>
      </c>
      <c r="B187" s="210">
        <v>113.75877519762835</v>
      </c>
      <c r="C187" s="210">
        <v>111.91550542565221</v>
      </c>
      <c r="D187" s="210">
        <v>116.94315702140001</v>
      </c>
      <c r="E187" s="210">
        <v>119.25110600328365</v>
      </c>
      <c r="F187" s="210">
        <v>111.8804170079077</v>
      </c>
      <c r="G187" s="210">
        <v>102.58556515132227</v>
      </c>
      <c r="H187" s="210">
        <v>112.37882299689596</v>
      </c>
      <c r="I187" s="210">
        <v>118.15879528328918</v>
      </c>
      <c r="J187" s="210">
        <v>117.35487480956188</v>
      </c>
      <c r="K187" s="210">
        <v>126.39221765889421</v>
      </c>
      <c r="L187" s="210">
        <v>119.38315159790666</v>
      </c>
      <c r="M187" s="210">
        <v>108.14847947769873</v>
      </c>
      <c r="N187" s="200">
        <f>(B187+C187+D187+E187+F187+G187+H187+I187+J187+K187+L187+M187)/12</f>
        <v>114.84590563595339</v>
      </c>
      <c r="O187" s="209">
        <f>100*(E187-D187)/D187</f>
        <v>1.9735647990598524</v>
      </c>
      <c r="P187" s="209">
        <f>100*(E187-E186)/E186</f>
        <v>14.079422323300834</v>
      </c>
      <c r="Q187" s="207">
        <f>(((B187+C187+D187+E187)/4)-((B186+C186+D186+E186)/4))/((B186+C186+D186+E186)/4)*100</f>
        <v>4.279114335187382</v>
      </c>
    </row>
    <row r="188" spans="1:17" s="208" customFormat="1" ht="11.25" customHeight="1">
      <c r="A188" s="18">
        <v>2003</v>
      </c>
      <c r="B188" s="200">
        <v>124.93208629396007</v>
      </c>
      <c r="C188" s="200">
        <v>133.4</v>
      </c>
      <c r="D188" s="200">
        <v>130.8</v>
      </c>
      <c r="E188" s="200">
        <v>137.4</v>
      </c>
      <c r="F188" s="200">
        <v>125.3</v>
      </c>
      <c r="G188" s="200">
        <v>128.2</v>
      </c>
      <c r="H188" s="200">
        <v>145</v>
      </c>
      <c r="I188" s="200">
        <v>122.3</v>
      </c>
      <c r="J188" s="200">
        <v>143.9</v>
      </c>
      <c r="K188" s="200">
        <v>152.7</v>
      </c>
      <c r="L188" s="200">
        <v>147.9</v>
      </c>
      <c r="M188" s="200">
        <v>133.5</v>
      </c>
      <c r="N188" s="200">
        <f>(B188+C188+D188+E188+F188+G188+H188+I188+J188+K188+L188+M188)/12</f>
        <v>135.44434052449668</v>
      </c>
      <c r="O188" s="209">
        <f>100*(E188-D188)/D188</f>
        <v>5.045871559633023</v>
      </c>
      <c r="P188" s="209">
        <f>100*(E188-E187)/E187</f>
        <v>15.219057168506774</v>
      </c>
      <c r="Q188" s="207">
        <f>(((B188+C188+D188+E188)/4)-((B187+C187+D187+E187)/4))/((B187+C187+D187+E187)/4)*100</f>
        <v>14.000421447900624</v>
      </c>
    </row>
    <row r="189" spans="1:17" s="208" customFormat="1" ht="11.25" customHeight="1">
      <c r="A189" s="18">
        <v>2004</v>
      </c>
      <c r="B189" s="200">
        <f>IF('[1]AE_W_V'!B46&lt;&gt;0,'[1]AE_W_V'!B46," ")</f>
        <v>123.70594253790405</v>
      </c>
      <c r="C189" s="200">
        <f>IF('[1]AE_W_V'!C46&lt;&gt;0,'[1]AE_W_V'!C46," ")</f>
        <v>122.96423770147236</v>
      </c>
      <c r="D189" s="200">
        <f>IF('[1]AE_W_V'!D46&lt;&gt;0,'[1]AE_W_V'!D46," ")</f>
        <v>147.6912994905278</v>
      </c>
      <c r="E189" s="200">
        <f>IF('[1]AE_W_V'!E46&lt;&gt;0,'[1]AE_W_V'!E46," ")</f>
        <v>134.32086774972245</v>
      </c>
      <c r="F189" s="200" t="str">
        <f>IF('[1]AE_W_V'!F46&lt;&gt;0,'[1]AE_W_V'!F46," ")</f>
        <v> </v>
      </c>
      <c r="G189" s="200" t="str">
        <f>IF('[1]AE_W_V'!G46&lt;&gt;0,'[1]AE_W_V'!G46," ")</f>
        <v> </v>
      </c>
      <c r="H189" s="200" t="str">
        <f>IF('[1]AE_W_V'!H46&lt;&gt;0,'[1]AE_W_V'!H46," ")</f>
        <v> </v>
      </c>
      <c r="I189" s="200" t="str">
        <f>IF('[1]AE_W_V'!I46&lt;&gt;0,'[1]AE_W_V'!I46," ")</f>
        <v> </v>
      </c>
      <c r="J189" s="200" t="str">
        <f>IF('[1]AE_W_V'!J46&lt;&gt;0,'[1]AE_W_V'!J46," ")</f>
        <v> </v>
      </c>
      <c r="K189" s="200" t="str">
        <f>IF('[1]AE_W_V'!K46&lt;&gt;0,'[1]AE_W_V'!K46," ")</f>
        <v> </v>
      </c>
      <c r="L189" s="200" t="str">
        <f>IF('[1]AE_W_V'!L46&lt;&gt;0,'[1]AE_W_V'!L46," ")</f>
        <v> </v>
      </c>
      <c r="M189" s="200" t="str">
        <f>IF('[1]AE_W_V'!M46&lt;&gt;0,'[1]AE_W_V'!M46," ")</f>
        <v> </v>
      </c>
      <c r="N189" s="200">
        <f>(B189+C189+D189+E189)/4</f>
        <v>132.17058686990666</v>
      </c>
      <c r="O189" s="209">
        <f>100*(E189-D189)/D189</f>
        <v>-9.052958289978928</v>
      </c>
      <c r="P189" s="209">
        <f>100*(E189-E188)/E188</f>
        <v>-2.2409987265484372</v>
      </c>
      <c r="Q189" s="207">
        <f>(((B189+C189+D189+E189)/4)-((B188+C188+D188+E188)/4))/((B188+C188+D188+E188)/4)*100</f>
        <v>0.40838179507754496</v>
      </c>
    </row>
    <row r="190" spans="1:16" s="208" customFormat="1" ht="11.25" customHeight="1">
      <c r="A190" s="19"/>
      <c r="B190" s="200"/>
      <c r="C190" s="200"/>
      <c r="D190" s="200"/>
      <c r="E190" s="200"/>
      <c r="F190" s="200"/>
      <c r="G190" s="200"/>
      <c r="H190" s="200"/>
      <c r="I190" s="200"/>
      <c r="J190" s="200"/>
      <c r="K190" s="200"/>
      <c r="L190" s="200"/>
      <c r="M190" s="200"/>
      <c r="N190" s="200"/>
      <c r="O190" s="209"/>
      <c r="P190" s="209"/>
    </row>
    <row r="191" spans="1:16" s="208" customFormat="1" ht="11.25" customHeight="1">
      <c r="A191" s="20" t="s">
        <v>107</v>
      </c>
      <c r="B191" s="200">
        <v>85.26954770108284</v>
      </c>
      <c r="C191" s="200">
        <v>104.24862199576891</v>
      </c>
      <c r="D191" s="200">
        <v>93.03474428391014</v>
      </c>
      <c r="E191" s="200">
        <v>85.41212995504067</v>
      </c>
      <c r="F191" s="200">
        <v>96.4830213598487</v>
      </c>
      <c r="G191" s="200">
        <v>115.93736212112535</v>
      </c>
      <c r="H191" s="200">
        <v>95.88751784562423</v>
      </c>
      <c r="I191" s="200">
        <v>92.96869235024545</v>
      </c>
      <c r="J191" s="200">
        <v>105.06493932887136</v>
      </c>
      <c r="K191" s="200">
        <v>93.81439304846552</v>
      </c>
      <c r="L191" s="200">
        <v>129.6604738229768</v>
      </c>
      <c r="M191" s="200">
        <v>102.2185562029356</v>
      </c>
      <c r="N191" s="200">
        <v>100.00000000132462</v>
      </c>
      <c r="O191" s="209"/>
      <c r="P191" s="209"/>
    </row>
    <row r="192" spans="1:17" s="208" customFormat="1" ht="11.25" customHeight="1">
      <c r="A192" s="17">
        <v>2001</v>
      </c>
      <c r="B192" s="200">
        <v>131.50648622529297</v>
      </c>
      <c r="C192" s="200">
        <v>131.72139345049158</v>
      </c>
      <c r="D192" s="200">
        <v>150.2801882453129</v>
      </c>
      <c r="E192" s="200">
        <v>136.59926009557384</v>
      </c>
      <c r="F192" s="200">
        <v>131.3573612645792</v>
      </c>
      <c r="G192" s="200">
        <v>130.54267095725004</v>
      </c>
      <c r="H192" s="200">
        <v>164.06993670201803</v>
      </c>
      <c r="I192" s="200">
        <v>127.83902529836202</v>
      </c>
      <c r="J192" s="200">
        <v>124.24102955858235</v>
      </c>
      <c r="K192" s="200">
        <v>140.2055979012257</v>
      </c>
      <c r="L192" s="200">
        <v>144.45200921055553</v>
      </c>
      <c r="M192" s="200">
        <v>110.33287150299356</v>
      </c>
      <c r="N192" s="200">
        <f>(B192+C192+D192+E192+F192+G192+H192+I192+J192+K192+L192+M192)/12</f>
        <v>135.26231920101984</v>
      </c>
      <c r="O192" s="209">
        <f>100*(E192-D192)/D192</f>
        <v>-9.103613929074085</v>
      </c>
      <c r="P192" s="209">
        <f>100*(E192-E191)/E191</f>
        <v>59.929579285140306</v>
      </c>
      <c r="Q192" s="207">
        <f>(((B192+C192+D192+E192)/4)-((B191+C191+D191+E191)/4))/((B191+C191+D191+E191)/4)*100</f>
        <v>49.49988785147929</v>
      </c>
    </row>
    <row r="193" spans="1:17" s="208" customFormat="1" ht="11.25" customHeight="1">
      <c r="A193" s="18">
        <v>2002</v>
      </c>
      <c r="B193" s="210">
        <v>130.32530450312717</v>
      </c>
      <c r="C193" s="210">
        <v>158.98021717460588</v>
      </c>
      <c r="D193" s="210">
        <v>204.66282955200836</v>
      </c>
      <c r="E193" s="210">
        <v>171.3496447093445</v>
      </c>
      <c r="F193" s="210">
        <v>141.65337525585292</v>
      </c>
      <c r="G193" s="210">
        <v>168.99004252004008</v>
      </c>
      <c r="H193" s="210">
        <v>152.3934362690541</v>
      </c>
      <c r="I193" s="210">
        <v>143.33539079424645</v>
      </c>
      <c r="J193" s="210">
        <v>158.80106312728014</v>
      </c>
      <c r="K193" s="210">
        <v>166.9883981321763</v>
      </c>
      <c r="L193" s="210">
        <v>178.44415790814512</v>
      </c>
      <c r="M193" s="210">
        <v>134.6280314987368</v>
      </c>
      <c r="N193" s="200">
        <f>(B193+C193+D193+E193+F193+G193+H193+I193+J193+K193+L193+M193)/12</f>
        <v>159.21265762038482</v>
      </c>
      <c r="O193" s="209">
        <f>100*(E193-D193)/D193</f>
        <v>-16.277105576808424</v>
      </c>
      <c r="P193" s="209">
        <f>100*(E193-E192)/E192</f>
        <v>25.43965801092699</v>
      </c>
      <c r="Q193" s="207">
        <f>(((B193+C193+D193+E193)/4)-((B192+C192+D192+E192)/4))/((B192+C192+D192+E192)/4)*100</f>
        <v>20.94330725202102</v>
      </c>
    </row>
    <row r="194" spans="1:17" ht="11.25" customHeight="1">
      <c r="A194" s="18">
        <v>2003</v>
      </c>
      <c r="B194" s="200">
        <v>158.04516633982877</v>
      </c>
      <c r="C194" s="200">
        <v>193.9</v>
      </c>
      <c r="D194" s="200">
        <v>156.9</v>
      </c>
      <c r="E194" s="200">
        <v>161.7</v>
      </c>
      <c r="F194" s="200">
        <v>148.5</v>
      </c>
      <c r="G194" s="200">
        <v>175.6</v>
      </c>
      <c r="H194" s="200">
        <v>152.6</v>
      </c>
      <c r="I194" s="200">
        <v>146.2</v>
      </c>
      <c r="J194" s="200">
        <v>165.8</v>
      </c>
      <c r="K194" s="200">
        <v>158.4</v>
      </c>
      <c r="L194" s="200">
        <v>180.4</v>
      </c>
      <c r="M194" s="200">
        <v>166.1</v>
      </c>
      <c r="N194" s="200">
        <f>(B194+C194+D194+E194+F194+G194+H194+I194+J194+K194+L194+M194)/12</f>
        <v>163.6787638616524</v>
      </c>
      <c r="O194" s="209">
        <f>100*(E194-D194)/D194</f>
        <v>3.0592734225621303</v>
      </c>
      <c r="P194" s="209">
        <f>100*(E194-E193)/E193</f>
        <v>-5.631552213436402</v>
      </c>
      <c r="Q194" s="207">
        <f>(((B194+C194+D194+E194)/4)-((B193+C193+D193+E193)/4))/((B193+C193+D193+E193)/4)*100</f>
        <v>0.785664965121639</v>
      </c>
    </row>
    <row r="195" spans="1:17" ht="11.25" customHeight="1">
      <c r="A195" s="18">
        <v>2004</v>
      </c>
      <c r="B195" s="200">
        <f>IF('[1]AE_W_V'!O46&lt;&gt;0,'[1]AE_W_V'!O46," ")</f>
        <v>141.6708984460569</v>
      </c>
      <c r="C195" s="200">
        <f>IF('[1]AE_W_V'!P46&lt;&gt;0,'[1]AE_W_V'!P46," ")</f>
        <v>159.39484213058114</v>
      </c>
      <c r="D195" s="200">
        <f>IF('[1]AE_W_V'!Q46&lt;&gt;0,'[1]AE_W_V'!Q46," ")</f>
        <v>170.1916148022936</v>
      </c>
      <c r="E195" s="200">
        <f>IF('[1]AE_W_V'!R46&lt;&gt;0,'[1]AE_W_V'!R46," ")</f>
        <v>156.9606887737676</v>
      </c>
      <c r="F195" s="200" t="str">
        <f>IF('[1]AE_W_V'!S46&lt;&gt;0,'[1]AE_W_V'!S46," ")</f>
        <v> </v>
      </c>
      <c r="G195" s="200" t="str">
        <f>IF('[1]AE_W_V'!T46&lt;&gt;0,'[1]AE_W_V'!T46," ")</f>
        <v> </v>
      </c>
      <c r="H195" s="200" t="str">
        <f>IF('[1]AE_W_V'!U46&lt;&gt;0,'[1]AE_W_V'!U46," ")</f>
        <v> </v>
      </c>
      <c r="I195" s="200" t="str">
        <f>IF('[1]AE_W_V'!V46&lt;&gt;0,'[1]AE_W_V'!V46," ")</f>
        <v> </v>
      </c>
      <c r="J195" s="200" t="str">
        <f>IF('[1]AE_W_V'!W46&lt;&gt;0,'[1]AE_W_V'!W46," ")</f>
        <v> </v>
      </c>
      <c r="K195" s="200" t="str">
        <f>IF('[1]AE_W_V'!X46&lt;&gt;0,'[1]AE_W_V'!X46," ")</f>
        <v> </v>
      </c>
      <c r="L195" s="200" t="str">
        <f>IF('[1]AE_W_V'!Y46&lt;&gt;0,'[1]AE_W_V'!Y46," ")</f>
        <v> </v>
      </c>
      <c r="M195" s="200" t="str">
        <f>IF('[1]AE_W_V'!Z46&lt;&gt;0,'[1]AE_W_V'!Z46," ")</f>
        <v> </v>
      </c>
      <c r="N195" s="200">
        <f>(B195+C195+D195+E195)/4</f>
        <v>157.0545110381748</v>
      </c>
      <c r="O195" s="209">
        <f>100*(E195-D195)/D195</f>
        <v>-7.774135079390347</v>
      </c>
      <c r="P195" s="209">
        <f>100*(E195-E194)/E194</f>
        <v>-2.930928402122689</v>
      </c>
      <c r="Q195" s="207">
        <f>(((B195+C195+D195+E195)/4)-((B194+C194+D194+E194)/4))/((B194+C194+D194+E194)/4)*100</f>
        <v>-6.312344687856316</v>
      </c>
    </row>
    <row r="196" ht="11.25" customHeight="1"/>
    <row r="197" ht="11.25" customHeight="1"/>
    <row r="198" ht="11.25" customHeight="1"/>
    <row r="199" ht="11.25" customHeight="1"/>
    <row r="200" ht="11.25" customHeight="1"/>
    <row r="201" ht="11.25" customHeight="1"/>
    <row r="202" ht="11.25" customHeight="1"/>
    <row r="203" ht="11.25" customHeight="1"/>
    <row r="204" spans="1:17" ht="12.75">
      <c r="A204" s="488" t="s">
        <v>108</v>
      </c>
      <c r="B204" s="488"/>
      <c r="C204" s="488"/>
      <c r="D204" s="488"/>
      <c r="E204" s="488"/>
      <c r="F204" s="488"/>
      <c r="G204" s="488"/>
      <c r="H204" s="488"/>
      <c r="I204" s="488"/>
      <c r="J204" s="488"/>
      <c r="K204" s="488"/>
      <c r="L204" s="488"/>
      <c r="M204" s="488"/>
      <c r="N204" s="488"/>
      <c r="O204" s="488"/>
      <c r="P204" s="488"/>
      <c r="Q204" s="488"/>
    </row>
    <row r="205" spans="1:16" ht="12.75">
      <c r="A205" s="165"/>
      <c r="B205" s="166"/>
      <c r="C205" s="166"/>
      <c r="D205" s="166"/>
      <c r="E205" s="166"/>
      <c r="F205" s="166"/>
      <c r="G205" s="166"/>
      <c r="H205" s="166"/>
      <c r="I205" s="166"/>
      <c r="J205" s="166"/>
      <c r="K205" s="166"/>
      <c r="L205" s="166"/>
      <c r="M205" s="166"/>
      <c r="N205" s="166"/>
      <c r="O205" s="166"/>
      <c r="P205" s="166"/>
    </row>
    <row r="206" spans="1:17" ht="12.75">
      <c r="A206" s="489" t="s">
        <v>109</v>
      </c>
      <c r="B206" s="489"/>
      <c r="C206" s="489"/>
      <c r="D206" s="489"/>
      <c r="E206" s="489"/>
      <c r="F206" s="489"/>
      <c r="G206" s="489"/>
      <c r="H206" s="489"/>
      <c r="I206" s="489"/>
      <c r="J206" s="489"/>
      <c r="K206" s="489"/>
      <c r="L206" s="489"/>
      <c r="M206" s="489"/>
      <c r="N206" s="489"/>
      <c r="O206" s="489"/>
      <c r="P206" s="489"/>
      <c r="Q206" s="489"/>
    </row>
    <row r="207" spans="1:17" ht="12.75" customHeight="1">
      <c r="A207" s="482" t="s">
        <v>110</v>
      </c>
      <c r="B207" s="482"/>
      <c r="C207" s="482"/>
      <c r="D207" s="482"/>
      <c r="E207" s="482"/>
      <c r="F207" s="482"/>
      <c r="G207" s="482"/>
      <c r="H207" s="482"/>
      <c r="I207" s="482"/>
      <c r="J207" s="482"/>
      <c r="K207" s="482"/>
      <c r="L207" s="482"/>
      <c r="M207" s="482"/>
      <c r="N207" s="482"/>
      <c r="O207" s="482"/>
      <c r="P207" s="482"/>
      <c r="Q207" s="482"/>
    </row>
    <row r="208" spans="1:17" ht="12.75">
      <c r="A208" s="482" t="s">
        <v>84</v>
      </c>
      <c r="B208" s="482"/>
      <c r="C208" s="482"/>
      <c r="D208" s="482"/>
      <c r="E208" s="482"/>
      <c r="F208" s="482"/>
      <c r="G208" s="482"/>
      <c r="H208" s="482"/>
      <c r="I208" s="482"/>
      <c r="J208" s="482"/>
      <c r="K208" s="482"/>
      <c r="L208" s="482"/>
      <c r="M208" s="482"/>
      <c r="N208" s="482"/>
      <c r="O208" s="482"/>
      <c r="P208" s="482"/>
      <c r="Q208" s="482"/>
    </row>
    <row r="209" spans="1:16" ht="12.75">
      <c r="A209" s="215"/>
      <c r="B209" s="166"/>
      <c r="C209" s="166"/>
      <c r="D209" s="166"/>
      <c r="E209" s="166"/>
      <c r="F209" s="166"/>
      <c r="G209" s="166"/>
      <c r="H209" s="166"/>
      <c r="I209" s="166"/>
      <c r="J209" s="166"/>
      <c r="K209" s="166"/>
      <c r="L209" s="166"/>
      <c r="M209" s="166"/>
      <c r="N209" s="166"/>
      <c r="O209" s="166"/>
      <c r="P209" s="166"/>
    </row>
    <row r="211" spans="1:17" s="208" customFormat="1" ht="12.75" customHeight="1">
      <c r="A211" s="173"/>
      <c r="B211" s="174"/>
      <c r="C211" s="175"/>
      <c r="D211" s="175"/>
      <c r="E211" s="175"/>
      <c r="F211" s="175"/>
      <c r="G211" s="175"/>
      <c r="H211" s="175"/>
      <c r="I211" s="175"/>
      <c r="J211" s="175"/>
      <c r="K211" s="175"/>
      <c r="L211" s="175"/>
      <c r="M211" s="175"/>
      <c r="N211" s="176"/>
      <c r="O211" s="484" t="s">
        <v>85</v>
      </c>
      <c r="P211" s="485"/>
      <c r="Q211" s="485"/>
    </row>
    <row r="212" spans="1:17" s="208" customFormat="1" ht="12.75" customHeight="1">
      <c r="A212" s="177"/>
      <c r="B212" s="178"/>
      <c r="C212" s="179"/>
      <c r="D212" s="179"/>
      <c r="E212" s="179"/>
      <c r="F212" s="179"/>
      <c r="G212" s="179"/>
      <c r="H212" s="179"/>
      <c r="I212" s="179"/>
      <c r="J212" s="179"/>
      <c r="K212" s="179"/>
      <c r="L212" s="179"/>
      <c r="M212" s="179"/>
      <c r="N212" s="180"/>
      <c r="O212" s="181" t="s">
        <v>90</v>
      </c>
      <c r="P212" s="182"/>
      <c r="Q212" s="183" t="s">
        <v>199</v>
      </c>
    </row>
    <row r="213" spans="1:17" s="208" customFormat="1" ht="12.75" customHeight="1">
      <c r="A213" s="184" t="s">
        <v>86</v>
      </c>
      <c r="B213" s="178" t="s">
        <v>87</v>
      </c>
      <c r="C213" s="179" t="s">
        <v>88</v>
      </c>
      <c r="D213" s="179" t="s">
        <v>89</v>
      </c>
      <c r="E213" s="179" t="s">
        <v>90</v>
      </c>
      <c r="F213" s="179" t="s">
        <v>91</v>
      </c>
      <c r="G213" s="179" t="s">
        <v>92</v>
      </c>
      <c r="H213" s="179" t="s">
        <v>93</v>
      </c>
      <c r="I213" s="179" t="s">
        <v>94</v>
      </c>
      <c r="J213" s="179" t="s">
        <v>95</v>
      </c>
      <c r="K213" s="179" t="s">
        <v>96</v>
      </c>
      <c r="L213" s="179" t="s">
        <v>97</v>
      </c>
      <c r="M213" s="179" t="s">
        <v>98</v>
      </c>
      <c r="N213" s="185" t="s">
        <v>99</v>
      </c>
      <c r="O213" s="486" t="s">
        <v>100</v>
      </c>
      <c r="P213" s="487"/>
      <c r="Q213" s="487"/>
    </row>
    <row r="214" spans="1:17" s="208" customFormat="1" ht="12.75" customHeight="1">
      <c r="A214" s="177"/>
      <c r="B214" s="178"/>
      <c r="C214" s="179"/>
      <c r="D214" s="179"/>
      <c r="E214" s="179"/>
      <c r="F214" s="179"/>
      <c r="G214" s="179"/>
      <c r="H214" s="179"/>
      <c r="I214" s="179"/>
      <c r="J214" s="179"/>
      <c r="K214" s="179"/>
      <c r="L214" s="179"/>
      <c r="M214" s="179"/>
      <c r="N214" s="180"/>
      <c r="O214" s="185" t="s">
        <v>101</v>
      </c>
      <c r="P214" s="186" t="s">
        <v>102</v>
      </c>
      <c r="Q214" s="187" t="s">
        <v>102</v>
      </c>
    </row>
    <row r="215" spans="1:17" s="208" customFormat="1" ht="12.75" customHeight="1">
      <c r="A215" s="188"/>
      <c r="B215" s="189"/>
      <c r="C215" s="190"/>
      <c r="D215" s="190"/>
      <c r="E215" s="190"/>
      <c r="F215" s="190"/>
      <c r="G215" s="190"/>
      <c r="H215" s="190"/>
      <c r="I215" s="190"/>
      <c r="J215" s="190"/>
      <c r="K215" s="190"/>
      <c r="L215" s="190"/>
      <c r="M215" s="190"/>
      <c r="N215" s="191"/>
      <c r="O215" s="192" t="s">
        <v>103</v>
      </c>
      <c r="P215" s="193" t="s">
        <v>104</v>
      </c>
      <c r="Q215" s="194" t="s">
        <v>143</v>
      </c>
    </row>
    <row r="219" spans="1:17" ht="12.75">
      <c r="A219" s="483" t="s">
        <v>111</v>
      </c>
      <c r="B219" s="483"/>
      <c r="C219" s="483"/>
      <c r="D219" s="483"/>
      <c r="E219" s="483"/>
      <c r="F219" s="483"/>
      <c r="G219" s="483"/>
      <c r="H219" s="483"/>
      <c r="I219" s="483"/>
      <c r="J219" s="483"/>
      <c r="K219" s="483"/>
      <c r="L219" s="483"/>
      <c r="M219" s="483"/>
      <c r="N219" s="483"/>
      <c r="O219" s="483"/>
      <c r="P219" s="483"/>
      <c r="Q219" s="483"/>
    </row>
    <row r="220" spans="1:16" ht="11.25" customHeight="1">
      <c r="A220" s="204"/>
      <c r="B220" s="216"/>
      <c r="C220" s="216"/>
      <c r="D220" s="216"/>
      <c r="E220" s="216"/>
      <c r="F220" s="216"/>
      <c r="G220" s="216"/>
      <c r="H220" s="216"/>
      <c r="I220" s="216"/>
      <c r="J220" s="216"/>
      <c r="K220" s="216"/>
      <c r="L220" s="216"/>
      <c r="M220" s="216"/>
      <c r="N220" s="217"/>
      <c r="O220" s="217"/>
      <c r="P220" s="217"/>
    </row>
    <row r="221" spans="1:16" s="208" customFormat="1" ht="11.25" customHeight="1">
      <c r="A221" s="218"/>
      <c r="B221" s="200"/>
      <c r="C221" s="200"/>
      <c r="D221" s="200"/>
      <c r="E221" s="200"/>
      <c r="F221" s="200"/>
      <c r="G221" s="200"/>
      <c r="H221" s="200"/>
      <c r="I221" s="200"/>
      <c r="J221" s="200"/>
      <c r="K221" s="200"/>
      <c r="L221" s="200"/>
      <c r="M221" s="200"/>
      <c r="N221" s="200"/>
      <c r="O221" s="214"/>
      <c r="P221" s="214"/>
    </row>
    <row r="222" spans="1:16" s="208" customFormat="1" ht="11.25" customHeight="1">
      <c r="A222" s="16" t="s">
        <v>105</v>
      </c>
      <c r="B222" s="200">
        <v>86.26284937845085</v>
      </c>
      <c r="C222" s="200">
        <v>91.74711444861607</v>
      </c>
      <c r="D222" s="200">
        <v>103.61453221510534</v>
      </c>
      <c r="E222" s="200">
        <v>90.48644217310681</v>
      </c>
      <c r="F222" s="200">
        <v>109.49767838098256</v>
      </c>
      <c r="G222" s="200">
        <v>96.67663057729581</v>
      </c>
      <c r="H222" s="200">
        <v>101.21922538602537</v>
      </c>
      <c r="I222" s="200">
        <v>102.18690461856679</v>
      </c>
      <c r="J222" s="200">
        <v>108.91096556226402</v>
      </c>
      <c r="K222" s="200">
        <v>105.95644826162469</v>
      </c>
      <c r="L222" s="200">
        <v>111.63602228967333</v>
      </c>
      <c r="M222" s="200">
        <v>91.80518672131834</v>
      </c>
      <c r="N222" s="200">
        <v>100.00000000108582</v>
      </c>
      <c r="O222" s="207"/>
      <c r="P222" s="207"/>
    </row>
    <row r="223" spans="1:17" s="208" customFormat="1" ht="11.25" customHeight="1">
      <c r="A223" s="17">
        <v>2001</v>
      </c>
      <c r="B223" s="200">
        <v>109.24408452903339</v>
      </c>
      <c r="C223" s="200">
        <v>111.31242363294307</v>
      </c>
      <c r="D223" s="200">
        <v>113.38452326987378</v>
      </c>
      <c r="E223" s="200">
        <v>104.09121795187272</v>
      </c>
      <c r="F223" s="200">
        <v>112.06412851850396</v>
      </c>
      <c r="G223" s="200">
        <v>108.72381975678105</v>
      </c>
      <c r="H223" s="200">
        <v>109.98060684182684</v>
      </c>
      <c r="I223" s="200">
        <v>112.00327467582385</v>
      </c>
      <c r="J223" s="200">
        <v>111.36546567625575</v>
      </c>
      <c r="K223" s="200">
        <v>116.7525789687215</v>
      </c>
      <c r="L223" s="200">
        <v>109.77724410839542</v>
      </c>
      <c r="M223" s="200">
        <v>87.67814483538369</v>
      </c>
      <c r="N223" s="200">
        <f>(B223+C223+D223+E223+F223+G223+H223+I223+J223+K223+L223+M223)/12</f>
        <v>108.86479273045126</v>
      </c>
      <c r="O223" s="209">
        <f>100*(E223-D223)/D223</f>
        <v>-8.196273221417941</v>
      </c>
      <c r="P223" s="209">
        <f>100*(E223-E222)/E222</f>
        <v>15.035153833033943</v>
      </c>
      <c r="Q223" s="207">
        <f>(((B223+C223+D223+E223)/4)-((B222+C222+D222+E222)/4))/((B222+C222+D222+E222)/4)*100</f>
        <v>17.715499438048262</v>
      </c>
    </row>
    <row r="224" spans="1:17" s="211" customFormat="1" ht="11.25" customHeight="1">
      <c r="A224" s="18">
        <v>2002</v>
      </c>
      <c r="B224" s="200">
        <v>113.34890920976837</v>
      </c>
      <c r="C224" s="200">
        <v>109.543316081788</v>
      </c>
      <c r="D224" s="200">
        <v>115.918670310639</v>
      </c>
      <c r="E224" s="200">
        <v>118.20364940326942</v>
      </c>
      <c r="F224" s="200">
        <v>118.35372844492102</v>
      </c>
      <c r="G224" s="200">
        <v>113.30032166196744</v>
      </c>
      <c r="H224" s="200">
        <v>120.19975344969897</v>
      </c>
      <c r="I224" s="200">
        <v>113.97100949295076</v>
      </c>
      <c r="J224" s="200">
        <v>123.38051327688382</v>
      </c>
      <c r="K224" s="200">
        <v>126.04024630067616</v>
      </c>
      <c r="L224" s="200">
        <v>120.09578867321842</v>
      </c>
      <c r="M224" s="200">
        <v>97.74879316000833</v>
      </c>
      <c r="N224" s="200">
        <f>(B224+C224+D224+E224+F224+G224+H224+I224+J224+K224+L224+M224)/12</f>
        <v>115.84205828881583</v>
      </c>
      <c r="O224" s="209">
        <f>100*(E224-D224)/D224</f>
        <v>1.9711916005481536</v>
      </c>
      <c r="P224" s="209">
        <f>100*(E224-E223)/E223</f>
        <v>13.557754178572182</v>
      </c>
      <c r="Q224" s="207">
        <f>(((B224+C224+D224+E224)/4)-((B223+C223+D223+E223)/4))/((B223+C223+D223+E223)/4)*100</f>
        <v>4.333538374959482</v>
      </c>
    </row>
    <row r="225" spans="1:17" s="208" customFormat="1" ht="11.25" customHeight="1">
      <c r="A225" s="18">
        <v>2003</v>
      </c>
      <c r="B225" s="200">
        <v>135.2</v>
      </c>
      <c r="C225" s="200">
        <v>124.5</v>
      </c>
      <c r="D225" s="200">
        <v>139.2</v>
      </c>
      <c r="E225" s="200">
        <v>133.99981463741253</v>
      </c>
      <c r="F225" s="200">
        <v>131.4</v>
      </c>
      <c r="G225" s="200">
        <v>132.1</v>
      </c>
      <c r="H225" s="200">
        <v>141</v>
      </c>
      <c r="I225" s="200">
        <v>129.2</v>
      </c>
      <c r="J225" s="200">
        <v>145.3</v>
      </c>
      <c r="K225" s="200">
        <v>146.1</v>
      </c>
      <c r="L225" s="200">
        <v>140.5</v>
      </c>
      <c r="M225" s="200">
        <v>114.1</v>
      </c>
      <c r="N225" s="200">
        <f>(B225+C225+D225+E225+F225+G225+H225+I225+J225+K225+L225+M225)/12</f>
        <v>134.383317886451</v>
      </c>
      <c r="O225" s="209">
        <f>100*(E225-D225)/D225</f>
        <v>-3.7357653466863954</v>
      </c>
      <c r="P225" s="209">
        <f>100*(E225-E224)/E224</f>
        <v>13.363517381982112</v>
      </c>
      <c r="Q225" s="207">
        <f>(((B225+C225+D225+E225)/4)-((B224+C224+D224+E224)/4))/((B224+C224+D224+E224)/4)*100</f>
        <v>16.604563347330732</v>
      </c>
    </row>
    <row r="226" spans="1:17" s="208" customFormat="1" ht="11.25" customHeight="1">
      <c r="A226" s="18">
        <v>2004</v>
      </c>
      <c r="B226" s="200">
        <f>IF('[1]AE_W_V'!AB6&lt;&gt;0,'[1]AE_W_V'!AB6," ")</f>
        <v>141.93914625675404</v>
      </c>
      <c r="C226" s="200">
        <f>IF('[1]AE_W_V'!AC6&lt;&gt;0,'[1]AE_W_V'!AC6," ")</f>
        <v>134.8029006556708</v>
      </c>
      <c r="D226" s="200">
        <f>IF('[1]AE_W_V'!AD6&lt;&gt;0,'[1]AE_W_V'!AD6," ")</f>
        <v>166.44887259152256</v>
      </c>
      <c r="E226" s="200">
        <f>IF('[1]AE_W_V'!AE6&lt;&gt;0,'[1]AE_W_V'!AE6," ")</f>
        <v>151.2438641792028</v>
      </c>
      <c r="F226" s="200" t="str">
        <f>IF('[1]AE_W_V'!AF6&lt;&gt;0,'[1]AE_W_V'!AF6," ")</f>
        <v> </v>
      </c>
      <c r="G226" s="200" t="str">
        <f>IF('[1]AE_W_V'!AG6&lt;&gt;0,'[1]AE_W_V'!AG6," ")</f>
        <v> </v>
      </c>
      <c r="H226" s="200" t="str">
        <f>IF('[1]AE_W_V'!AH6&lt;&gt;0,'[1]AE_W_V'!AH6," ")</f>
        <v> </v>
      </c>
      <c r="I226" s="200" t="str">
        <f>IF('[1]AE_W_V'!AI6&lt;&gt;0,'[1]AE_W_V'!AI6," ")</f>
        <v> </v>
      </c>
      <c r="J226" s="200" t="str">
        <f>IF('[1]AE_W_V'!AJ6&lt;&gt;0,'[1]AE_W_V'!AJ6," ")</f>
        <v> </v>
      </c>
      <c r="K226" s="200" t="str">
        <f>IF('[1]AE_W_V'!AK6&lt;&gt;0,'[1]AE_W_V'!AK6," ")</f>
        <v> </v>
      </c>
      <c r="L226" s="200" t="str">
        <f>IF('[1]AE_W_V'!AL6&lt;&gt;0,'[1]AE_W_V'!AL6," ")</f>
        <v> </v>
      </c>
      <c r="M226" s="200" t="str">
        <f>IF('[1]AE_W_V'!AM6&lt;&gt;0,'[1]AE_W_V'!AM6," ")</f>
        <v> </v>
      </c>
      <c r="N226" s="200">
        <f>(B226+C226+D226+E226)/4</f>
        <v>148.60869592078754</v>
      </c>
      <c r="O226" s="209">
        <f>100*(E226-D226)/D226</f>
        <v>-9.134942265204725</v>
      </c>
      <c r="P226" s="209">
        <f>100*(E226-E225)/E225</f>
        <v>12.868711489229005</v>
      </c>
      <c r="Q226" s="207">
        <f>(((B226+C226+D226+E226)/4)-((B225+C225+D225+E225)/4))/((B225+C225+D225+E225)/4)*100</f>
        <v>11.547192803511539</v>
      </c>
    </row>
    <row r="227" spans="1:16" s="208" customFormat="1" ht="11.25" customHeight="1">
      <c r="A227" s="19"/>
      <c r="B227" s="200"/>
      <c r="C227" s="200"/>
      <c r="D227" s="200"/>
      <c r="E227" s="200"/>
      <c r="F227" s="200"/>
      <c r="G227" s="200"/>
      <c r="H227" s="200"/>
      <c r="I227" s="200"/>
      <c r="J227" s="200"/>
      <c r="K227" s="200"/>
      <c r="L227" s="200"/>
      <c r="M227" s="200"/>
      <c r="N227" s="200"/>
      <c r="O227" s="209"/>
      <c r="P227" s="209"/>
    </row>
    <row r="228" spans="1:16" s="208" customFormat="1" ht="11.25" customHeight="1">
      <c r="A228" s="20" t="s">
        <v>106</v>
      </c>
      <c r="B228" s="200">
        <v>85.26116684723875</v>
      </c>
      <c r="C228" s="200">
        <v>90.37205215418194</v>
      </c>
      <c r="D228" s="200">
        <v>103.14785565705165</v>
      </c>
      <c r="E228" s="200">
        <v>91.01139270897517</v>
      </c>
      <c r="F228" s="200">
        <v>110.01039763089653</v>
      </c>
      <c r="G228" s="200">
        <v>95.5848367966039</v>
      </c>
      <c r="H228" s="200">
        <v>101.83319434137061</v>
      </c>
      <c r="I228" s="200">
        <v>102.81782627700522</v>
      </c>
      <c r="J228" s="200">
        <v>108.11067884519836</v>
      </c>
      <c r="K228" s="200">
        <v>107.17961558710563</v>
      </c>
      <c r="L228" s="200">
        <v>112.44772440563618</v>
      </c>
      <c r="M228" s="200">
        <v>92.22325874683281</v>
      </c>
      <c r="N228" s="200">
        <v>99.9999999998414</v>
      </c>
      <c r="O228" s="209"/>
      <c r="P228" s="209"/>
    </row>
    <row r="229" spans="1:17" s="208" customFormat="1" ht="11.25" customHeight="1">
      <c r="A229" s="17">
        <v>2001</v>
      </c>
      <c r="B229" s="200">
        <v>108.17980179901738</v>
      </c>
      <c r="C229" s="200">
        <v>109.64932943836341</v>
      </c>
      <c r="D229" s="200">
        <v>112.1472235503337</v>
      </c>
      <c r="E229" s="200">
        <v>103.36793461289324</v>
      </c>
      <c r="F229" s="200">
        <v>112.51893639747637</v>
      </c>
      <c r="G229" s="200">
        <v>109.25627098897925</v>
      </c>
      <c r="H229" s="200">
        <v>109.85671530637748</v>
      </c>
      <c r="I229" s="200">
        <v>114.53695846361947</v>
      </c>
      <c r="J229" s="200">
        <v>111.34370617508328</v>
      </c>
      <c r="K229" s="200">
        <v>114.53480904572871</v>
      </c>
      <c r="L229" s="200">
        <v>111.84253618162727</v>
      </c>
      <c r="M229" s="200">
        <v>85.02871212746945</v>
      </c>
      <c r="N229" s="200">
        <f>(B229+C229+D229+E229+F229+G229+H229+I229+J229+K229+L229+M229)/12</f>
        <v>108.52191117391409</v>
      </c>
      <c r="O229" s="209">
        <f>100*(E229-D229)/D229</f>
        <v>-7.828360488568106</v>
      </c>
      <c r="P229" s="209">
        <f>100*(E229-E228)/E228</f>
        <v>13.576917719993885</v>
      </c>
      <c r="Q229" s="207">
        <f>(((B229+C229+D229+E229)/4)-((B228+C228+D228+E228)/4))/((B228+C228+D228+E228)/4)*100</f>
        <v>17.185807619496867</v>
      </c>
    </row>
    <row r="230" spans="1:17" s="211" customFormat="1" ht="11.25" customHeight="1">
      <c r="A230" s="18">
        <v>2002</v>
      </c>
      <c r="B230" s="200">
        <v>109.59486437164887</v>
      </c>
      <c r="C230" s="200">
        <v>104.82111898289065</v>
      </c>
      <c r="D230" s="200">
        <v>110.51316914688203</v>
      </c>
      <c r="E230" s="200">
        <v>114.58326604267495</v>
      </c>
      <c r="F230" s="200">
        <v>113.45144439982033</v>
      </c>
      <c r="G230" s="200">
        <v>113.13197795644321</v>
      </c>
      <c r="H230" s="200">
        <v>118.47184637261519</v>
      </c>
      <c r="I230" s="200">
        <v>113.72117367921804</v>
      </c>
      <c r="J230" s="200">
        <v>119.43779461485364</v>
      </c>
      <c r="K230" s="200">
        <v>122.08648037709722</v>
      </c>
      <c r="L230" s="200">
        <v>116.73023986941465</v>
      </c>
      <c r="M230" s="200">
        <v>92.44015563605598</v>
      </c>
      <c r="N230" s="200">
        <f>(B230+C230+D230+E230+F230+G230+H230+I230+J230+K230+L230+M230)/12</f>
        <v>112.41529428746789</v>
      </c>
      <c r="O230" s="209">
        <f>100*(E230-D230)/D230</f>
        <v>3.6829066863365276</v>
      </c>
      <c r="P230" s="209">
        <f>100*(E230-E229)/E229</f>
        <v>10.849913439581107</v>
      </c>
      <c r="Q230" s="207">
        <f>(((B230+C230+D230+E230)/4)-((B229+C229+D229+E229)/4))/((B229+C229+D229+E229)/4)*100</f>
        <v>1.423378430120851</v>
      </c>
    </row>
    <row r="231" spans="1:17" s="208" customFormat="1" ht="11.25" customHeight="1">
      <c r="A231" s="18">
        <v>2003</v>
      </c>
      <c r="B231" s="200">
        <v>129.9</v>
      </c>
      <c r="C231" s="200">
        <v>116.5</v>
      </c>
      <c r="D231" s="200">
        <v>137.7</v>
      </c>
      <c r="E231" s="200">
        <v>129.3486124667541</v>
      </c>
      <c r="F231" s="200">
        <v>131.3</v>
      </c>
      <c r="G231" s="200">
        <v>132.3</v>
      </c>
      <c r="H231" s="200">
        <v>140</v>
      </c>
      <c r="I231" s="200">
        <v>126.5</v>
      </c>
      <c r="J231" s="200">
        <v>145</v>
      </c>
      <c r="K231" s="200">
        <v>145.1</v>
      </c>
      <c r="L231" s="200">
        <v>139.6</v>
      </c>
      <c r="M231" s="200">
        <v>110.5</v>
      </c>
      <c r="N231" s="200">
        <f>(B231+C231+D231+E231+F231+G231+H231+I231+J231+K231+L231+M231)/12</f>
        <v>131.97905103889616</v>
      </c>
      <c r="O231" s="209">
        <f>100*(E231-D231)/D231</f>
        <v>-6.064914693715239</v>
      </c>
      <c r="P231" s="209">
        <f>100*(E231-E230)/E230</f>
        <v>12.88612808311818</v>
      </c>
      <c r="Q231" s="207">
        <f>(((B231+C231+D231+E231)/4)-((B230+C230+D230+E230)/4))/((B230+C230+D230+E230)/4)*100</f>
        <v>16.822321919270106</v>
      </c>
    </row>
    <row r="232" spans="1:17" s="208" customFormat="1" ht="11.25" customHeight="1">
      <c r="A232" s="18">
        <v>2004</v>
      </c>
      <c r="B232" s="200">
        <f>IF('[1]AE_W_V'!B6&lt;&gt;0,'[1]AE_W_V'!B6," ")</f>
        <v>138.64516644228198</v>
      </c>
      <c r="C232" s="200">
        <f>IF('[1]AE_W_V'!C6&lt;&gt;0,'[1]AE_W_V'!C6," ")</f>
        <v>129.07624518073797</v>
      </c>
      <c r="D232" s="200">
        <f>IF('[1]AE_W_V'!D6&lt;&gt;0,'[1]AE_W_V'!D6," ")</f>
        <v>161.96639369010606</v>
      </c>
      <c r="E232" s="200">
        <f>IF('[1]AE_W_V'!E6&lt;&gt;0,'[1]AE_W_V'!E6," ")</f>
        <v>145.95009658594705</v>
      </c>
      <c r="F232" s="200" t="str">
        <f>IF('[1]AE_W_V'!F6&lt;&gt;0,'[1]AE_W_V'!F6," ")</f>
        <v> </v>
      </c>
      <c r="G232" s="200" t="str">
        <f>IF('[1]AE_W_V'!G6&lt;&gt;0,'[1]AE_W_V'!G6," ")</f>
        <v> </v>
      </c>
      <c r="H232" s="200" t="str">
        <f>IF('[1]AE_W_V'!H6&lt;&gt;0,'[1]AE_W_V'!H6," ")</f>
        <v> </v>
      </c>
      <c r="I232" s="200" t="str">
        <f>IF('[1]AE_W_V'!I6&lt;&gt;0,'[1]AE_W_V'!I6," ")</f>
        <v> </v>
      </c>
      <c r="J232" s="200" t="str">
        <f>IF('[1]AE_W_V'!J6&lt;&gt;0,'[1]AE_W_V'!J6," ")</f>
        <v> </v>
      </c>
      <c r="K232" s="200" t="str">
        <f>IF('[1]AE_W_V'!K6&lt;&gt;0,'[1]AE_W_V'!K6," ")</f>
        <v> </v>
      </c>
      <c r="L232" s="200" t="str">
        <f>IF('[1]AE_W_V'!L6&lt;&gt;0,'[1]AE_W_V'!L6," ")</f>
        <v> </v>
      </c>
      <c r="M232" s="200" t="str">
        <f>IF('[1]AE_W_V'!M6&lt;&gt;0,'[1]AE_W_V'!M6," ")</f>
        <v> </v>
      </c>
      <c r="N232" s="200">
        <f>(B232+C232+D232+E232)/4</f>
        <v>143.90947547476827</v>
      </c>
      <c r="O232" s="209">
        <f>100*(E232-D232)/D232</f>
        <v>-9.888654516074087</v>
      </c>
      <c r="P232" s="209">
        <f>100*(E232-E231)/E231</f>
        <v>12.83468280222948</v>
      </c>
      <c r="Q232" s="207">
        <f>(((B232+C232+D232+E232)/4)-((B231+C231+D231+E231)/4))/((B231+C231+D231+E231)/4)*100</f>
        <v>12.11207663675314</v>
      </c>
    </row>
    <row r="233" spans="1:16" s="208" customFormat="1" ht="11.25" customHeight="1">
      <c r="A233" s="19"/>
      <c r="B233" s="200"/>
      <c r="C233" s="200"/>
      <c r="D233" s="200"/>
      <c r="E233" s="200"/>
      <c r="F233" s="200"/>
      <c r="G233" s="200"/>
      <c r="H233" s="200"/>
      <c r="I233" s="200"/>
      <c r="J233" s="200"/>
      <c r="K233" s="200"/>
      <c r="L233" s="200"/>
      <c r="M233" s="200"/>
      <c r="N233" s="200"/>
      <c r="O233" s="212"/>
      <c r="P233" s="212"/>
    </row>
    <row r="234" spans="1:16" s="208" customFormat="1" ht="11.25" customHeight="1">
      <c r="A234" s="20" t="s">
        <v>107</v>
      </c>
      <c r="B234" s="200">
        <v>89.47971266789087</v>
      </c>
      <c r="C234" s="200">
        <v>96.16307187978096</v>
      </c>
      <c r="D234" s="200">
        <v>105.11324526718124</v>
      </c>
      <c r="E234" s="200">
        <v>88.80058456481396</v>
      </c>
      <c r="F234" s="200">
        <v>107.85110105600131</v>
      </c>
      <c r="G234" s="200">
        <v>100.18288253152117</v>
      </c>
      <c r="H234" s="200">
        <v>99.2474886913354</v>
      </c>
      <c r="I234" s="200">
        <v>100.1607249974066</v>
      </c>
      <c r="J234" s="200">
        <v>111.48105426638293</v>
      </c>
      <c r="K234" s="200">
        <v>102.02829542160663</v>
      </c>
      <c r="L234" s="200">
        <v>109.02927347543306</v>
      </c>
      <c r="M234" s="200">
        <v>90.4625651645507</v>
      </c>
      <c r="N234" s="200">
        <v>99.99999999865872</v>
      </c>
      <c r="O234" s="207"/>
      <c r="P234" s="207"/>
    </row>
    <row r="235" spans="1:17" s="208" customFormat="1" ht="11.25" customHeight="1">
      <c r="A235" s="17">
        <v>2001</v>
      </c>
      <c r="B235" s="200">
        <v>112.6619858460292</v>
      </c>
      <c r="C235" s="200">
        <v>116.65338396396044</v>
      </c>
      <c r="D235" s="200">
        <v>117.35806171280419</v>
      </c>
      <c r="E235" s="200">
        <v>106.4140133943781</v>
      </c>
      <c r="F235" s="200">
        <v>110.60353123966904</v>
      </c>
      <c r="G235" s="200">
        <v>107.01387396173064</v>
      </c>
      <c r="H235" s="200">
        <v>110.37847953447239</v>
      </c>
      <c r="I235" s="200">
        <v>103.86645075079038</v>
      </c>
      <c r="J235" s="200">
        <v>111.43534543485383</v>
      </c>
      <c r="K235" s="200">
        <v>123.87485816614634</v>
      </c>
      <c r="L235" s="200">
        <v>103.14464139861398</v>
      </c>
      <c r="M235" s="200">
        <v>96.18669176457537</v>
      </c>
      <c r="N235" s="200">
        <f>(B235+C235+D235+E235+F235+G235+H235+I235+J235+K235+L235+M235)/12</f>
        <v>109.96594309733531</v>
      </c>
      <c r="O235" s="209">
        <f>100*(E235-D235)/D235</f>
        <v>-9.325348560381046</v>
      </c>
      <c r="P235" s="209">
        <f>100*(E235-E234)/E234</f>
        <v>19.834811804316914</v>
      </c>
      <c r="Q235" s="207">
        <f>(((B235+C235+D235+E235)/4)-((B234+C234+D234+E234)/4))/((B234+C234+D234+E234)/4)*100</f>
        <v>19.37282285481469</v>
      </c>
    </row>
    <row r="236" spans="1:17" s="211" customFormat="1" ht="11.25" customHeight="1">
      <c r="A236" s="18">
        <v>2002</v>
      </c>
      <c r="B236" s="200">
        <v>125.40487371336494</v>
      </c>
      <c r="C236" s="200">
        <v>124.70846276122374</v>
      </c>
      <c r="D236" s="200">
        <v>133.2782206026526</v>
      </c>
      <c r="E236" s="200">
        <v>129.8303654295113</v>
      </c>
      <c r="F236" s="200">
        <v>134.09721713245676</v>
      </c>
      <c r="G236" s="200">
        <v>113.84095071666036</v>
      </c>
      <c r="H236" s="200">
        <v>125.74885775418201</v>
      </c>
      <c r="I236" s="200">
        <v>114.77334718637408</v>
      </c>
      <c r="J236" s="200">
        <v>136.0423962020408</v>
      </c>
      <c r="K236" s="200">
        <v>138.73760706327943</v>
      </c>
      <c r="L236" s="200">
        <v>130.90411373564632</v>
      </c>
      <c r="M236" s="200">
        <v>114.79726975688669</v>
      </c>
      <c r="N236" s="200">
        <f>(B236+C236+D236+E236+F236+G236+H236+I236+J236+K236+L236+M236)/12</f>
        <v>126.84697350452325</v>
      </c>
      <c r="O236" s="209">
        <f>100*(E236-D236)/D236</f>
        <v>-2.5869606883637255</v>
      </c>
      <c r="P236" s="209">
        <f>100*(E236-E235)/E235</f>
        <v>22.004951498587385</v>
      </c>
      <c r="Q236" s="207">
        <f>(((B236+C236+D236+E236)/4)-((B235+C235+D235+E235)/4))/((B235+C235+D235+E235)/4)*100</f>
        <v>13.27215712202611</v>
      </c>
    </row>
    <row r="237" spans="1:17" s="208" customFormat="1" ht="11.25" customHeight="1">
      <c r="A237" s="18">
        <v>2003</v>
      </c>
      <c r="B237" s="200">
        <v>152.2</v>
      </c>
      <c r="C237" s="200">
        <v>150.1</v>
      </c>
      <c r="D237" s="200">
        <v>144.1</v>
      </c>
      <c r="E237" s="200">
        <v>148.9369639491804</v>
      </c>
      <c r="F237" s="200">
        <v>131.7</v>
      </c>
      <c r="G237" s="200">
        <v>131.2</v>
      </c>
      <c r="H237" s="200">
        <v>143.9</v>
      </c>
      <c r="I237" s="200">
        <v>138</v>
      </c>
      <c r="J237" s="200">
        <v>146.4</v>
      </c>
      <c r="K237" s="200">
        <v>149.3</v>
      </c>
      <c r="L237" s="200">
        <v>143.6</v>
      </c>
      <c r="M237" s="200">
        <v>125.6</v>
      </c>
      <c r="N237" s="200">
        <f>(B237+C237+D237+E237+F237+G237+H237+I237+J237+K237+L237+M237)/12</f>
        <v>142.08641366243168</v>
      </c>
      <c r="O237" s="209">
        <f>100*(E237-D237)/D237</f>
        <v>3.3566717204583036</v>
      </c>
      <c r="P237" s="209">
        <f>100*(E237-E236)/E236</f>
        <v>14.716586875851206</v>
      </c>
      <c r="Q237" s="207">
        <f>(((B237+C237+D237+E237)/4)-((B236+C236+D236+E236)/4))/((B236+C236+D236+E236)/4)*100</f>
        <v>15.999909170159698</v>
      </c>
    </row>
    <row r="238" spans="1:17" s="208" customFormat="1" ht="11.25" customHeight="1">
      <c r="A238" s="18">
        <v>2004</v>
      </c>
      <c r="B238" s="200">
        <f>IF('[1]AE_W_V'!O6&lt;&gt;0,'[1]AE_W_V'!O6," ")</f>
        <v>152.51763037749458</v>
      </c>
      <c r="C238" s="200">
        <f>IF('[1]AE_W_V'!P6&lt;&gt;0,'[1]AE_W_V'!P6," ")</f>
        <v>153.19382514284123</v>
      </c>
      <c r="D238" s="200">
        <f>IF('[1]AE_W_V'!Q6&lt;&gt;0,'[1]AE_W_V'!Q6," ")</f>
        <v>180.84417388557094</v>
      </c>
      <c r="E238" s="200">
        <f>IF('[1]AE_W_V'!R6&lt;&gt;0,'[1]AE_W_V'!R6," ")</f>
        <v>168.24458658629712</v>
      </c>
      <c r="F238" s="200" t="str">
        <f>IF('[1]AE_W_V'!S6&lt;&gt;0,'[1]AE_W_V'!S6," ")</f>
        <v> </v>
      </c>
      <c r="G238" s="200" t="str">
        <f>IF('[1]AE_W_V'!T6&lt;&gt;0,'[1]AE_W_V'!T6," ")</f>
        <v> </v>
      </c>
      <c r="H238" s="200" t="str">
        <f>IF('[1]AE_W_V'!U6&lt;&gt;0,'[1]AE_W_V'!U6," ")</f>
        <v> </v>
      </c>
      <c r="I238" s="200" t="str">
        <f>IF('[1]AE_W_V'!V6&lt;&gt;0,'[1]AE_W_V'!V6," ")</f>
        <v> </v>
      </c>
      <c r="J238" s="200" t="str">
        <f>IF('[1]AE_W_V'!W6&lt;&gt;0,'[1]AE_W_V'!W6," ")</f>
        <v> </v>
      </c>
      <c r="K238" s="200" t="str">
        <f>IF('[1]AE_W_V'!X6&lt;&gt;0,'[1]AE_W_V'!X6," ")</f>
        <v> </v>
      </c>
      <c r="L238" s="200" t="str">
        <f>IF('[1]AE_W_V'!Y6&lt;&gt;0,'[1]AE_W_V'!Y6," ")</f>
        <v> </v>
      </c>
      <c r="M238" s="200" t="str">
        <f>IF('[1]AE_W_V'!Z6&lt;&gt;0,'[1]AE_W_V'!Z6," ")</f>
        <v> </v>
      </c>
      <c r="N238" s="200">
        <f>(B238+C238+D238+E238)/4</f>
        <v>163.70005399805098</v>
      </c>
      <c r="O238" s="209">
        <f>100*(E238-D238)/D238</f>
        <v>-6.967096052121759</v>
      </c>
      <c r="P238" s="209">
        <f>100*(E238-E237)/E237</f>
        <v>12.963620396951805</v>
      </c>
      <c r="Q238" s="207">
        <f>(((B238+C238+D238+E238)/4)-((B237+C237+D237+E237)/4))/((B237+C237+D237+E237)/4)*100</f>
        <v>9.988167314284132</v>
      </c>
    </row>
    <row r="239" spans="1:16" ht="11.25" customHeight="1">
      <c r="A239" s="213"/>
      <c r="B239" s="216"/>
      <c r="C239" s="216"/>
      <c r="D239" s="216"/>
      <c r="E239" s="216"/>
      <c r="F239" s="216"/>
      <c r="G239" s="216"/>
      <c r="H239" s="216"/>
      <c r="I239" s="216"/>
      <c r="J239" s="216"/>
      <c r="K239" s="216"/>
      <c r="L239" s="216"/>
      <c r="M239" s="216"/>
      <c r="N239" s="217"/>
      <c r="O239" s="217"/>
      <c r="P239" s="217"/>
    </row>
    <row r="240" spans="1:16" ht="11.25" customHeight="1">
      <c r="A240" s="213"/>
      <c r="B240" s="216"/>
      <c r="C240" s="216"/>
      <c r="D240" s="216"/>
      <c r="E240" s="216"/>
      <c r="F240" s="216"/>
      <c r="G240" s="216"/>
      <c r="H240" s="216"/>
      <c r="I240" s="216"/>
      <c r="J240" s="216"/>
      <c r="K240" s="216"/>
      <c r="L240" s="216"/>
      <c r="M240" s="216"/>
      <c r="N240" s="217"/>
      <c r="O240" s="217"/>
      <c r="P240" s="217"/>
    </row>
    <row r="241" spans="1:16" ht="11.25" customHeight="1">
      <c r="A241" s="206"/>
      <c r="B241" s="216"/>
      <c r="C241" s="216"/>
      <c r="D241" s="216"/>
      <c r="E241" s="216"/>
      <c r="F241" s="216"/>
      <c r="G241" s="216"/>
      <c r="H241" s="216"/>
      <c r="I241" s="216"/>
      <c r="J241" s="216"/>
      <c r="K241" s="216"/>
      <c r="L241" s="216"/>
      <c r="M241" s="216"/>
      <c r="N241" s="217"/>
      <c r="O241" s="217"/>
      <c r="P241" s="217"/>
    </row>
    <row r="242" spans="1:17" ht="12.75">
      <c r="A242" s="483" t="s">
        <v>112</v>
      </c>
      <c r="B242" s="483"/>
      <c r="C242" s="483"/>
      <c r="D242" s="483"/>
      <c r="E242" s="483"/>
      <c r="F242" s="483"/>
      <c r="G242" s="483"/>
      <c r="H242" s="483"/>
      <c r="I242" s="483"/>
      <c r="J242" s="483"/>
      <c r="K242" s="483"/>
      <c r="L242" s="483"/>
      <c r="M242" s="483"/>
      <c r="N242" s="483"/>
      <c r="O242" s="483"/>
      <c r="P242" s="483"/>
      <c r="Q242" s="483"/>
    </row>
    <row r="243" spans="1:16" ht="12.75">
      <c r="A243" s="95"/>
      <c r="B243" s="95"/>
      <c r="C243" s="95"/>
      <c r="D243" s="95"/>
      <c r="E243" s="95"/>
      <c r="F243" s="95"/>
      <c r="G243" s="95"/>
      <c r="H243" s="95"/>
      <c r="I243" s="95"/>
      <c r="J243" s="95"/>
      <c r="K243" s="95"/>
      <c r="L243" s="95"/>
      <c r="M243" s="95"/>
      <c r="N243" s="95"/>
      <c r="O243" s="95"/>
      <c r="P243" s="95"/>
    </row>
    <row r="244" spans="1:16" ht="11.25" customHeight="1">
      <c r="A244" s="204"/>
      <c r="B244" s="216"/>
      <c r="C244" s="216"/>
      <c r="D244" s="216"/>
      <c r="E244" s="216"/>
      <c r="F244" s="216"/>
      <c r="G244" s="216"/>
      <c r="H244" s="216"/>
      <c r="I244" s="216"/>
      <c r="J244" s="216"/>
      <c r="K244" s="216"/>
      <c r="L244" s="216"/>
      <c r="M244" s="216"/>
      <c r="N244" s="217"/>
      <c r="O244" s="217"/>
      <c r="P244" s="217"/>
    </row>
    <row r="245" spans="1:16" s="208" customFormat="1" ht="11.25" customHeight="1">
      <c r="A245" s="205"/>
      <c r="B245" s="200"/>
      <c r="C245" s="200"/>
      <c r="D245" s="200"/>
      <c r="E245" s="200"/>
      <c r="F245" s="200"/>
      <c r="G245" s="200"/>
      <c r="H245" s="200"/>
      <c r="I245" s="200"/>
      <c r="J245" s="200"/>
      <c r="K245" s="200"/>
      <c r="L245" s="200"/>
      <c r="M245" s="200"/>
      <c r="N245" s="200"/>
      <c r="O245" s="214"/>
      <c r="P245" s="214"/>
    </row>
    <row r="246" spans="1:16" s="208" customFormat="1" ht="11.25" customHeight="1">
      <c r="A246" s="16" t="s">
        <v>105</v>
      </c>
      <c r="B246" s="200">
        <v>84.14612455876338</v>
      </c>
      <c r="C246" s="200">
        <v>101.26683229360911</v>
      </c>
      <c r="D246" s="200">
        <v>104.85378875027003</v>
      </c>
      <c r="E246" s="200">
        <v>98.11271857355476</v>
      </c>
      <c r="F246" s="200">
        <v>104.7226056906236</v>
      </c>
      <c r="G246" s="200">
        <v>90.95309789003639</v>
      </c>
      <c r="H246" s="200">
        <v>87.47678620214944</v>
      </c>
      <c r="I246" s="200">
        <v>87.81325519603853</v>
      </c>
      <c r="J246" s="200">
        <v>103.41079720233157</v>
      </c>
      <c r="K246" s="200">
        <v>115.79695326389809</v>
      </c>
      <c r="L246" s="200">
        <v>123.56420740964154</v>
      </c>
      <c r="M246" s="200">
        <v>97.88283297673811</v>
      </c>
      <c r="N246" s="200">
        <v>100.00000000063788</v>
      </c>
      <c r="O246" s="207"/>
      <c r="P246" s="207"/>
    </row>
    <row r="247" spans="1:17" s="211" customFormat="1" ht="11.25" customHeight="1">
      <c r="A247" s="17">
        <v>2001</v>
      </c>
      <c r="B247" s="200">
        <v>100.1627462611056</v>
      </c>
      <c r="C247" s="200">
        <v>95.5383988010259</v>
      </c>
      <c r="D247" s="200">
        <v>108.35144025075876</v>
      </c>
      <c r="E247" s="200">
        <v>84.71877987801822</v>
      </c>
      <c r="F247" s="200">
        <v>101.4859075972322</v>
      </c>
      <c r="G247" s="200">
        <v>83.1230881904882</v>
      </c>
      <c r="H247" s="200">
        <v>88.61918057177931</v>
      </c>
      <c r="I247" s="200">
        <v>83.17082485907015</v>
      </c>
      <c r="J247" s="200">
        <v>89.42129078046216</v>
      </c>
      <c r="K247" s="200">
        <v>90.52846984673043</v>
      </c>
      <c r="L247" s="200">
        <v>107.91664576452497</v>
      </c>
      <c r="M247" s="200">
        <v>93.73514966506441</v>
      </c>
      <c r="N247" s="200">
        <f>(B247+C247+D247+E247+F247+G247+H247+I247+J247+K247+L247+M247)/12</f>
        <v>93.89766020552172</v>
      </c>
      <c r="O247" s="209">
        <f>100*(E247-D247)/D247</f>
        <v>-21.81111789381594</v>
      </c>
      <c r="P247" s="209">
        <f>100*(E247-E246)/E246</f>
        <v>-13.651582476022357</v>
      </c>
      <c r="Q247" s="207">
        <f>(((B247+C247+D247+E247)/4)-((B246+C246+D246+E246)/4))/((B246+C246+D246+E246)/4)*100</f>
        <v>0.10090672933555447</v>
      </c>
    </row>
    <row r="248" spans="1:17" s="211" customFormat="1" ht="11.25" customHeight="1">
      <c r="A248" s="18">
        <v>2002</v>
      </c>
      <c r="B248" s="200">
        <v>85.66098507681107</v>
      </c>
      <c r="C248" s="200">
        <v>97.1977303798685</v>
      </c>
      <c r="D248" s="200">
        <v>113.52150259360772</v>
      </c>
      <c r="E248" s="200">
        <v>102.25300557607062</v>
      </c>
      <c r="F248" s="200">
        <v>89.96532207343422</v>
      </c>
      <c r="G248" s="200">
        <v>97.14344572626244</v>
      </c>
      <c r="H248" s="200">
        <v>84.3345884711729</v>
      </c>
      <c r="I248" s="200">
        <v>93.81864665266234</v>
      </c>
      <c r="J248" s="200">
        <v>109.6634652664147</v>
      </c>
      <c r="K248" s="200">
        <v>120.5395746194439</v>
      </c>
      <c r="L248" s="200">
        <v>124.95873752958357</v>
      </c>
      <c r="M248" s="200">
        <v>108.25376497363865</v>
      </c>
      <c r="N248" s="200">
        <f>(B248+C248+D248+E248+F248+G248+H248+I248+J248+K248+L248+M248)/12</f>
        <v>102.2758974115809</v>
      </c>
      <c r="O248" s="209">
        <f>100*(E248-D248)/D248</f>
        <v>-9.9263106636959</v>
      </c>
      <c r="P248" s="209">
        <f>100*(E248-E247)/E247</f>
        <v>20.696976187923074</v>
      </c>
      <c r="Q248" s="207">
        <f>(((B248+C248+D248+E248)/4)-((B247+C247+D247+E247)/4))/((B247+C247+D247+E247)/4)*100</f>
        <v>2.5366730470508756</v>
      </c>
    </row>
    <row r="249" spans="1:17" s="208" customFormat="1" ht="11.25" customHeight="1">
      <c r="A249" s="18">
        <v>2003</v>
      </c>
      <c r="B249" s="200">
        <v>102.9</v>
      </c>
      <c r="C249" s="200">
        <v>108.7</v>
      </c>
      <c r="D249" s="200">
        <v>121.2</v>
      </c>
      <c r="E249" s="200">
        <v>106.35937512138756</v>
      </c>
      <c r="F249" s="200">
        <v>98.1</v>
      </c>
      <c r="G249" s="200">
        <v>105.2</v>
      </c>
      <c r="H249" s="200">
        <v>103.3</v>
      </c>
      <c r="I249" s="200">
        <v>95</v>
      </c>
      <c r="J249" s="200">
        <v>125</v>
      </c>
      <c r="K249" s="200">
        <v>130.4</v>
      </c>
      <c r="L249" s="200">
        <v>132</v>
      </c>
      <c r="M249" s="200">
        <v>103.1</v>
      </c>
      <c r="N249" s="200">
        <f>(B249+C249+D249+E249+F249+G249+H249+I249+J249+K249+L249+M249)/12</f>
        <v>110.93828126011563</v>
      </c>
      <c r="O249" s="209">
        <f>100*(E249-D249)/D249</f>
        <v>-12.244739998855152</v>
      </c>
      <c r="P249" s="209">
        <f>100*(E249-E248)/E248</f>
        <v>4.015891290610547</v>
      </c>
      <c r="Q249" s="207">
        <f>(((B249+C249+D249+E249)/4)-((B248+C248+D248+E248)/4))/((B248+C248+D248+E248)/4)*100</f>
        <v>10.16627543644358</v>
      </c>
    </row>
    <row r="250" spans="1:17" s="208" customFormat="1" ht="11.25" customHeight="1">
      <c r="A250" s="18">
        <v>2004</v>
      </c>
      <c r="B250" s="200">
        <f>IF('[1]AE_W_V'!AB7&lt;&gt;0,'[1]AE_W_V'!AB7," ")</f>
        <v>99.44823027209179</v>
      </c>
      <c r="C250" s="200">
        <f>IF('[1]AE_W_V'!AC7&lt;&gt;0,'[1]AE_W_V'!AC7," ")</f>
        <v>105.23749621108874</v>
      </c>
      <c r="D250" s="200">
        <f>IF('[1]AE_W_V'!AD7&lt;&gt;0,'[1]AE_W_V'!AD7," ")</f>
        <v>131.91241503736217</v>
      </c>
      <c r="E250" s="200">
        <f>IF('[1]AE_W_V'!AE7&lt;&gt;0,'[1]AE_W_V'!AE7," ")</f>
        <v>113.24731571105013</v>
      </c>
      <c r="F250" s="200" t="str">
        <f>IF('[1]AE_W_V'!AF7&lt;&gt;0,'[1]AE_W_V'!AF7," ")</f>
        <v> </v>
      </c>
      <c r="G250" s="200" t="str">
        <f>IF('[1]AE_W_V'!AG7&lt;&gt;0,'[1]AE_W_V'!AG7," ")</f>
        <v> </v>
      </c>
      <c r="H250" s="200" t="str">
        <f>IF('[1]AE_W_V'!AH7&lt;&gt;0,'[1]AE_W_V'!AH7," ")</f>
        <v> </v>
      </c>
      <c r="I250" s="200" t="str">
        <f>IF('[1]AE_W_V'!AI7&lt;&gt;0,'[1]AE_W_V'!AI7," ")</f>
        <v> </v>
      </c>
      <c r="J250" s="200" t="str">
        <f>IF('[1]AE_W_V'!AJ7&lt;&gt;0,'[1]AE_W_V'!AJ7," ")</f>
        <v> </v>
      </c>
      <c r="K250" s="200" t="str">
        <f>IF('[1]AE_W_V'!AK7&lt;&gt;0,'[1]AE_W_V'!AK7," ")</f>
        <v> </v>
      </c>
      <c r="L250" s="200" t="str">
        <f>IF('[1]AE_W_V'!AL7&lt;&gt;0,'[1]AE_W_V'!AL7," ")</f>
        <v> </v>
      </c>
      <c r="M250" s="200" t="str">
        <f>IF('[1]AE_W_V'!AM7&lt;&gt;0,'[1]AE_W_V'!AM7," ")</f>
        <v> </v>
      </c>
      <c r="N250" s="200">
        <f>(B250+C250+D250+E250)/4</f>
        <v>112.46136430789821</v>
      </c>
      <c r="O250" s="209">
        <f>100*(E250-D250)/D250</f>
        <v>-14.149615349719303</v>
      </c>
      <c r="P250" s="209">
        <f>100*(E250-E249)/E249</f>
        <v>6.476101031809745</v>
      </c>
      <c r="Q250" s="207">
        <f>(((B250+C250+D250+E250)/4)-((B249+C249+D249+E249)/4))/((B249+C249+D249+E249)/4)*100</f>
        <v>2.433303879087519</v>
      </c>
    </row>
    <row r="251" spans="1:16" s="208" customFormat="1" ht="11.25" customHeight="1">
      <c r="A251" s="19"/>
      <c r="B251" s="200"/>
      <c r="C251" s="200"/>
      <c r="D251" s="200"/>
      <c r="E251" s="200"/>
      <c r="F251" s="200"/>
      <c r="G251" s="200"/>
      <c r="H251" s="200"/>
      <c r="I251" s="200"/>
      <c r="J251" s="200"/>
      <c r="K251" s="200"/>
      <c r="L251" s="200"/>
      <c r="M251" s="200"/>
      <c r="N251" s="200"/>
      <c r="O251" s="209"/>
      <c r="P251" s="212"/>
    </row>
    <row r="252" spans="1:16" s="208" customFormat="1" ht="11.25" customHeight="1">
      <c r="A252" s="20" t="s">
        <v>106</v>
      </c>
      <c r="B252" s="200">
        <v>81.6928998553175</v>
      </c>
      <c r="C252" s="200">
        <v>103.78159174883264</v>
      </c>
      <c r="D252" s="200">
        <v>111.09526293526173</v>
      </c>
      <c r="E252" s="200">
        <v>100.8917349762521</v>
      </c>
      <c r="F252" s="200">
        <v>99.25727351573076</v>
      </c>
      <c r="G252" s="200">
        <v>88.42506458983678</v>
      </c>
      <c r="H252" s="200">
        <v>84.51845323220088</v>
      </c>
      <c r="I252" s="200">
        <v>94.31048341940341</v>
      </c>
      <c r="J252" s="200">
        <v>108.08424678837531</v>
      </c>
      <c r="K252" s="200">
        <v>119.34236659838626</v>
      </c>
      <c r="L252" s="200">
        <v>115.86773474890731</v>
      </c>
      <c r="M252" s="200">
        <v>92.73288761062062</v>
      </c>
      <c r="N252" s="200">
        <v>100.00000000159376</v>
      </c>
      <c r="O252" s="209"/>
      <c r="P252" s="207"/>
    </row>
    <row r="253" spans="1:17" s="208" customFormat="1" ht="11.25" customHeight="1">
      <c r="A253" s="17">
        <v>2001</v>
      </c>
      <c r="B253" s="200">
        <v>96.1517187455501</v>
      </c>
      <c r="C253" s="200">
        <v>92.03292311753165</v>
      </c>
      <c r="D253" s="200">
        <v>105.4893182390063</v>
      </c>
      <c r="E253" s="200">
        <v>79.51224660538205</v>
      </c>
      <c r="F253" s="200">
        <v>97.37730295955228</v>
      </c>
      <c r="G253" s="200">
        <v>76.50485773337604</v>
      </c>
      <c r="H253" s="200">
        <v>87.06063063282198</v>
      </c>
      <c r="I253" s="200">
        <v>86.61513240482387</v>
      </c>
      <c r="J253" s="200">
        <v>90.43566808607198</v>
      </c>
      <c r="K253" s="200">
        <v>96.42983774777649</v>
      </c>
      <c r="L253" s="200">
        <v>100.1356472813457</v>
      </c>
      <c r="M253" s="200">
        <v>90.14011259759337</v>
      </c>
      <c r="N253" s="200">
        <f>(B253+C253+D253+E253+F253+G253+H253+I253+J253+K253+L253+M253)/12</f>
        <v>91.49044967923597</v>
      </c>
      <c r="O253" s="209">
        <f>100*(E253-D253)/D253</f>
        <v>-24.62531000036251</v>
      </c>
      <c r="P253" s="209">
        <f>100*(E253-E252)/E252</f>
        <v>-21.190525047371178</v>
      </c>
      <c r="Q253" s="207">
        <f>(((B253+C253+D253+E253)/4)-((B252+C252+D252+E252)/4))/((B252+C252+D252+E252)/4)*100</f>
        <v>-6.107581098680804</v>
      </c>
    </row>
    <row r="254" spans="1:17" s="211" customFormat="1" ht="11.25" customHeight="1">
      <c r="A254" s="18">
        <v>2002</v>
      </c>
      <c r="B254" s="200">
        <v>83.55360883351116</v>
      </c>
      <c r="C254" s="200">
        <v>90.47876382060745</v>
      </c>
      <c r="D254" s="200">
        <v>110.99951474993735</v>
      </c>
      <c r="E254" s="200">
        <v>92.73245360623324</v>
      </c>
      <c r="F254" s="200">
        <v>79.55794332320775</v>
      </c>
      <c r="G254" s="200">
        <v>88.4449948661532</v>
      </c>
      <c r="H254" s="200">
        <v>80.3498334762366</v>
      </c>
      <c r="I254" s="200">
        <v>93.76664547350401</v>
      </c>
      <c r="J254" s="200">
        <v>99.53460978673769</v>
      </c>
      <c r="K254" s="200">
        <v>113.52123666863083</v>
      </c>
      <c r="L254" s="200">
        <v>111.49384516272853</v>
      </c>
      <c r="M254" s="200">
        <v>101.12381751660757</v>
      </c>
      <c r="N254" s="200">
        <f>(B254+C254+D254+E254+F254+G254+H254+I254+J254+K254+L254+M254)/12</f>
        <v>95.46310560700795</v>
      </c>
      <c r="O254" s="209">
        <f>100*(E254-D254)/D254</f>
        <v>-16.45688378445314</v>
      </c>
      <c r="P254" s="209">
        <f>100*(E254-E253)/E253</f>
        <v>16.62662994099872</v>
      </c>
      <c r="Q254" s="207">
        <f>(((B254+C254+D254+E254)/4)-((B253+C253+D253+E253)/4))/((B253+C253+D253+E253)/4)*100</f>
        <v>1.2267694305239283</v>
      </c>
    </row>
    <row r="255" spans="1:17" s="208" customFormat="1" ht="11.25" customHeight="1">
      <c r="A255" s="18">
        <v>2003</v>
      </c>
      <c r="B255" s="200">
        <v>92.1</v>
      </c>
      <c r="C255" s="200">
        <v>100.3</v>
      </c>
      <c r="D255" s="200">
        <v>112.2</v>
      </c>
      <c r="E255" s="200">
        <v>99.5704100603192</v>
      </c>
      <c r="F255" s="200">
        <v>93</v>
      </c>
      <c r="G255" s="200">
        <v>97.3</v>
      </c>
      <c r="H255" s="200">
        <v>86</v>
      </c>
      <c r="I255" s="200">
        <v>90.7</v>
      </c>
      <c r="J255" s="200">
        <v>110.6</v>
      </c>
      <c r="K255" s="200">
        <v>105.3</v>
      </c>
      <c r="L255" s="200">
        <v>104.2</v>
      </c>
      <c r="M255" s="200">
        <v>92.3</v>
      </c>
      <c r="N255" s="200">
        <f>(B255+C255+D255+E255+F255+G255+H255+I255+J255+K255+L255+M255)/12</f>
        <v>98.63086750502659</v>
      </c>
      <c r="O255" s="209">
        <f>100*(E255-D255)/D255</f>
        <v>-11.25631901932335</v>
      </c>
      <c r="P255" s="209">
        <f>100*(E255-E254)/E254</f>
        <v>7.3738547705442565</v>
      </c>
      <c r="Q255" s="207">
        <f>(((B255+C255+D255+E255)/4)-((B254+C254+D254+E254)/4))/((B254+C254+D254+E254)/4)*100</f>
        <v>6.9900904302957425</v>
      </c>
    </row>
    <row r="256" spans="1:17" s="208" customFormat="1" ht="11.25" customHeight="1">
      <c r="A256" s="18">
        <v>2004</v>
      </c>
      <c r="B256" s="200">
        <f>IF('[1]AE_W_V'!B7&lt;&gt;0,'[1]AE_W_V'!B7," ")</f>
        <v>85.18986374442899</v>
      </c>
      <c r="C256" s="200">
        <f>IF('[1]AE_W_V'!C7&lt;&gt;0,'[1]AE_W_V'!C7," ")</f>
        <v>87.69472767203662</v>
      </c>
      <c r="D256" s="200">
        <f>IF('[1]AE_W_V'!D7&lt;&gt;0,'[1]AE_W_V'!D7," ")</f>
        <v>112.58167151494156</v>
      </c>
      <c r="E256" s="200">
        <f>IF('[1]AE_W_V'!E7&lt;&gt;0,'[1]AE_W_V'!E7," ")</f>
        <v>95.88478355211579</v>
      </c>
      <c r="F256" s="200" t="str">
        <f>IF('[1]AE_W_V'!F7&lt;&gt;0,'[1]AE_W_V'!F7," ")</f>
        <v> </v>
      </c>
      <c r="G256" s="200" t="str">
        <f>IF('[1]AE_W_V'!G7&lt;&gt;0,'[1]AE_W_V'!G7," ")</f>
        <v> </v>
      </c>
      <c r="H256" s="200" t="str">
        <f>IF('[1]AE_W_V'!H7&lt;&gt;0,'[1]AE_W_V'!H7," ")</f>
        <v> </v>
      </c>
      <c r="I256" s="200" t="str">
        <f>IF('[1]AE_W_V'!I7&lt;&gt;0,'[1]AE_W_V'!I7," ")</f>
        <v> </v>
      </c>
      <c r="J256" s="200" t="str">
        <f>IF('[1]AE_W_V'!J7&lt;&gt;0,'[1]AE_W_V'!J7," ")</f>
        <v> </v>
      </c>
      <c r="K256" s="200" t="str">
        <f>IF('[1]AE_W_V'!K7&lt;&gt;0,'[1]AE_W_V'!K7," ")</f>
        <v> </v>
      </c>
      <c r="L256" s="200" t="str">
        <f>IF('[1]AE_W_V'!L7&lt;&gt;0,'[1]AE_W_V'!L7," ")</f>
        <v> </v>
      </c>
      <c r="M256" s="200" t="str">
        <f>IF('[1]AE_W_V'!M7&lt;&gt;0,'[1]AE_W_V'!M7," ")</f>
        <v> </v>
      </c>
      <c r="N256" s="200">
        <f>(B256+C256+D256+E256)/4</f>
        <v>95.33776162088074</v>
      </c>
      <c r="O256" s="209">
        <f>100*(E256-D256)/D256</f>
        <v>-14.83091140693341</v>
      </c>
      <c r="P256" s="209">
        <f>100*(E256-E255)/E255</f>
        <v>-3.701527899674894</v>
      </c>
      <c r="Q256" s="207">
        <f>(((B256+C256+D256+E256)/4)-((B255+C255+D255+E255)/4))/((B255+C255+D255+E255)/4)*100</f>
        <v>-5.645975808419672</v>
      </c>
    </row>
    <row r="257" spans="1:16" s="208" customFormat="1" ht="11.25" customHeight="1">
      <c r="A257" s="19"/>
      <c r="B257" s="200"/>
      <c r="C257" s="200"/>
      <c r="D257" s="200"/>
      <c r="E257" s="200"/>
      <c r="F257" s="200"/>
      <c r="G257" s="200"/>
      <c r="H257" s="200"/>
      <c r="I257" s="200"/>
      <c r="J257" s="200"/>
      <c r="K257" s="200"/>
      <c r="L257" s="200"/>
      <c r="M257" s="200"/>
      <c r="N257" s="200"/>
      <c r="O257" s="209"/>
      <c r="P257" s="209"/>
    </row>
    <row r="258" spans="1:16" s="208" customFormat="1" ht="11.25" customHeight="1">
      <c r="A258" s="20" t="s">
        <v>107</v>
      </c>
      <c r="B258" s="200">
        <v>89.24752493286672</v>
      </c>
      <c r="C258" s="200">
        <v>96.0374724148774</v>
      </c>
      <c r="D258" s="200">
        <v>91.87484771887789</v>
      </c>
      <c r="E258" s="200">
        <v>92.33384503258539</v>
      </c>
      <c r="F258" s="200">
        <v>116.08758484143453</v>
      </c>
      <c r="G258" s="200">
        <v>96.21006028936175</v>
      </c>
      <c r="H258" s="200">
        <v>93.62854266347948</v>
      </c>
      <c r="I258" s="200">
        <v>74.30248202359913</v>
      </c>
      <c r="J258" s="200">
        <v>93.69251193883188</v>
      </c>
      <c r="K258" s="200">
        <v>108.42438241836251</v>
      </c>
      <c r="L258" s="200">
        <v>139.56877008366985</v>
      </c>
      <c r="M258" s="200">
        <v>108.59197559440565</v>
      </c>
      <c r="N258" s="200">
        <v>99.99999999602933</v>
      </c>
      <c r="O258" s="209"/>
      <c r="P258" s="209"/>
    </row>
    <row r="259" spans="1:17" s="208" customFormat="1" ht="11.25" customHeight="1">
      <c r="A259" s="17">
        <v>2001</v>
      </c>
      <c r="B259" s="200">
        <v>108.50354653189112</v>
      </c>
      <c r="C259" s="200">
        <v>102.82792060457571</v>
      </c>
      <c r="D259" s="200">
        <v>114.30312917689747</v>
      </c>
      <c r="E259" s="200">
        <v>95.5455951931969</v>
      </c>
      <c r="F259" s="200">
        <v>110.0296162957457</v>
      </c>
      <c r="G259" s="200">
        <v>96.88548153816691</v>
      </c>
      <c r="H259" s="200">
        <v>91.86013409235451</v>
      </c>
      <c r="I259" s="200">
        <v>76.00850018873024</v>
      </c>
      <c r="J259" s="200">
        <v>87.3119264132122</v>
      </c>
      <c r="K259" s="200">
        <v>78.2567686875723</v>
      </c>
      <c r="L259" s="200">
        <v>124.09697711674623</v>
      </c>
      <c r="M259" s="200">
        <v>101.21091143162941</v>
      </c>
      <c r="N259" s="200">
        <f>(B259+C259+D259+E259+F259+G259+H259+I259+J259+K259+L259+M259)/12</f>
        <v>98.90337560589323</v>
      </c>
      <c r="O259" s="209">
        <f>100*(E259-D259)/D259</f>
        <v>-16.41034162299362</v>
      </c>
      <c r="P259" s="209">
        <f>100*(E259-E258)/E258</f>
        <v>3.4784104999397156</v>
      </c>
      <c r="Q259" s="207">
        <f>(((B259+C259+D259+E259)/4)-((B258+C258+D258+E258)/4))/((B258+C258+D258+E258)/4)*100</f>
        <v>13.988466594240398</v>
      </c>
    </row>
    <row r="260" spans="1:17" s="211" customFormat="1" ht="11.25" customHeight="1">
      <c r="A260" s="18">
        <v>2002</v>
      </c>
      <c r="B260" s="200">
        <v>90.04320491178419</v>
      </c>
      <c r="C260" s="200">
        <v>111.16960115037911</v>
      </c>
      <c r="D260" s="200">
        <v>118.76589366360453</v>
      </c>
      <c r="E260" s="200">
        <v>122.05068139712334</v>
      </c>
      <c r="F260" s="200">
        <v>111.60712512247093</v>
      </c>
      <c r="G260" s="200">
        <v>115.23158923080476</v>
      </c>
      <c r="H260" s="200">
        <v>92.62075589672114</v>
      </c>
      <c r="I260" s="200">
        <v>93.92678139813526</v>
      </c>
      <c r="J260" s="200">
        <v>130.72608830130005</v>
      </c>
      <c r="K260" s="200">
        <v>135.13397838738987</v>
      </c>
      <c r="L260" s="200">
        <v>152.95853994585264</v>
      </c>
      <c r="M260" s="200">
        <v>123.08025705253729</v>
      </c>
      <c r="N260" s="200">
        <f>(B260+C260+D260+E260+F260+G260+H260+I260+J260+K260+L260+M260)/12</f>
        <v>116.44287470484191</v>
      </c>
      <c r="O260" s="209">
        <f>100*(E260-D260)/D260</f>
        <v>2.7657668647050526</v>
      </c>
      <c r="P260" s="209">
        <f>100*(E260-E259)/E259</f>
        <v>27.74077250796557</v>
      </c>
      <c r="Q260" s="207">
        <f>(((B260+C260+D260+E260)/4)-((B259+C259+D259+E259)/4))/((B259+C259+D259+E259)/4)*100</f>
        <v>4.950182852083436</v>
      </c>
    </row>
    <row r="261" spans="1:17" s="208" customFormat="1" ht="11.25" customHeight="1">
      <c r="A261" s="18">
        <v>2003</v>
      </c>
      <c r="B261" s="200">
        <v>125.1</v>
      </c>
      <c r="C261" s="200">
        <v>126.2</v>
      </c>
      <c r="D261" s="200">
        <v>139.8</v>
      </c>
      <c r="E261" s="200">
        <v>120.47680548224882</v>
      </c>
      <c r="F261" s="200">
        <v>108.8</v>
      </c>
      <c r="G261" s="200">
        <v>121.5</v>
      </c>
      <c r="H261" s="200">
        <v>139.3</v>
      </c>
      <c r="I261" s="200">
        <v>104</v>
      </c>
      <c r="J261" s="200">
        <v>155</v>
      </c>
      <c r="K261" s="200">
        <v>182.7</v>
      </c>
      <c r="L261" s="200">
        <v>189.9</v>
      </c>
      <c r="M261" s="200">
        <v>125.4</v>
      </c>
      <c r="N261" s="200">
        <f>(B261+C261+D261+E261+F261+G261+H261+I261+J261+K261+L261+M261)/12</f>
        <v>136.51473379018742</v>
      </c>
      <c r="O261" s="209">
        <f>100*(E261-D261)/D261</f>
        <v>-13.822027552039476</v>
      </c>
      <c r="P261" s="209">
        <f>100*(E261-E260)/E260</f>
        <v>-1.2895265285357231</v>
      </c>
      <c r="Q261" s="207">
        <f>(((B261+C261+D261+E261)/4)-((B260+C260+D260+E260)/4))/((B260+C260+D260+E260)/4)*100</f>
        <v>15.733665527546103</v>
      </c>
    </row>
    <row r="262" spans="1:17" s="208" customFormat="1" ht="11.25" customHeight="1">
      <c r="A262" s="18">
        <v>2004</v>
      </c>
      <c r="B262" s="200">
        <f>IF('[1]AE_W_V'!O7&lt;&gt;0,'[1]AE_W_V'!O7," ")</f>
        <v>129.09803620352616</v>
      </c>
      <c r="C262" s="200">
        <f>IF('[1]AE_W_V'!P7&lt;&gt;0,'[1]AE_W_V'!P7," ")</f>
        <v>141.71710849207727</v>
      </c>
      <c r="D262" s="200">
        <f>IF('[1]AE_W_V'!Q7&lt;&gt;0,'[1]AE_W_V'!Q7," ")</f>
        <v>172.11006270192533</v>
      </c>
      <c r="E262" s="200">
        <f>IF('[1]AE_W_V'!R7&lt;&gt;0,'[1]AE_W_V'!R7," ")</f>
        <v>149.35213234589145</v>
      </c>
      <c r="F262" s="200" t="str">
        <f>IF('[1]AE_W_V'!S7&lt;&gt;0,'[1]AE_W_V'!S7," ")</f>
        <v> </v>
      </c>
      <c r="G262" s="200" t="str">
        <f>IF('[1]AE_W_V'!T7&lt;&gt;0,'[1]AE_W_V'!T7," ")</f>
        <v> </v>
      </c>
      <c r="H262" s="200" t="str">
        <f>IF('[1]AE_W_V'!U7&lt;&gt;0,'[1]AE_W_V'!U7," ")</f>
        <v> </v>
      </c>
      <c r="I262" s="200" t="str">
        <f>IF('[1]AE_W_V'!V7&lt;&gt;0,'[1]AE_W_V'!V7," ")</f>
        <v> </v>
      </c>
      <c r="J262" s="200" t="str">
        <f>IF('[1]AE_W_V'!W7&lt;&gt;0,'[1]AE_W_V'!W7," ")</f>
        <v> </v>
      </c>
      <c r="K262" s="200" t="str">
        <f>IF('[1]AE_W_V'!X7&lt;&gt;0,'[1]AE_W_V'!X7," ")</f>
        <v> </v>
      </c>
      <c r="L262" s="200" t="str">
        <f>IF('[1]AE_W_V'!Y7&lt;&gt;0,'[1]AE_W_V'!Y7," ")</f>
        <v> </v>
      </c>
      <c r="M262" s="200" t="str">
        <f>IF('[1]AE_W_V'!Z7&lt;&gt;0,'[1]AE_W_V'!Z7," ")</f>
        <v> </v>
      </c>
      <c r="N262" s="200">
        <f>(B262+C262+D262+E262)/4</f>
        <v>148.06933493585507</v>
      </c>
      <c r="O262" s="209">
        <f>100*(E262-D262)/D262</f>
        <v>-13.22289353612518</v>
      </c>
      <c r="P262" s="209">
        <f>100*(E262-E261)/E261</f>
        <v>23.967540264750088</v>
      </c>
      <c r="Q262" s="207">
        <f>(((B262+C262+D262+E262)/4)-((B261+C261+D261+E261)/4))/((B261+C261+D261+E261)/4)*100</f>
        <v>15.774861838213583</v>
      </c>
    </row>
    <row r="263" spans="1:16" s="208" customFormat="1" ht="11.25" customHeight="1">
      <c r="A263" s="206"/>
      <c r="B263" s="206"/>
      <c r="C263" s="206"/>
      <c r="D263" s="206"/>
      <c r="E263" s="206"/>
      <c r="F263" s="206"/>
      <c r="G263" s="206"/>
      <c r="H263" s="206"/>
      <c r="I263" s="206"/>
      <c r="J263" s="206"/>
      <c r="K263" s="206"/>
      <c r="L263" s="206"/>
      <c r="M263" s="206"/>
      <c r="N263" s="197"/>
      <c r="O263" s="198"/>
      <c r="P263" s="198"/>
    </row>
    <row r="264" spans="14:16" s="208" customFormat="1" ht="11.25" customHeight="1">
      <c r="N264" s="219"/>
      <c r="O264" s="214"/>
      <c r="P264" s="214"/>
    </row>
    <row r="265" spans="14:16" s="208" customFormat="1" ht="11.25" customHeight="1">
      <c r="N265" s="219"/>
      <c r="O265" s="214"/>
      <c r="P265" s="214"/>
    </row>
    <row r="266" spans="14:16" s="208" customFormat="1" ht="11.25" customHeight="1">
      <c r="N266" s="219"/>
      <c r="O266" s="214"/>
      <c r="P266" s="214"/>
    </row>
    <row r="267" spans="14:16" s="208" customFormat="1" ht="11.25" customHeight="1">
      <c r="N267" s="219"/>
      <c r="O267" s="214"/>
      <c r="P267" s="214"/>
    </row>
    <row r="268" spans="14:16" s="208" customFormat="1" ht="11.25" customHeight="1">
      <c r="N268" s="219"/>
      <c r="O268" s="214"/>
      <c r="P268" s="214"/>
    </row>
    <row r="269" spans="14:16" s="208" customFormat="1" ht="11.25" customHeight="1">
      <c r="N269" s="219"/>
      <c r="O269" s="214"/>
      <c r="P269" s="214"/>
    </row>
    <row r="270" spans="1:16" s="208" customFormat="1" ht="11.25" customHeight="1">
      <c r="A270" s="213"/>
      <c r="B270" s="219"/>
      <c r="C270" s="218"/>
      <c r="D270" s="218"/>
      <c r="E270" s="218"/>
      <c r="F270" s="218"/>
      <c r="G270" s="218"/>
      <c r="H270" s="218"/>
      <c r="I270" s="218"/>
      <c r="J270" s="218"/>
      <c r="K270" s="218"/>
      <c r="L270" s="218"/>
      <c r="M270" s="218"/>
      <c r="N270" s="220"/>
      <c r="O270" s="212"/>
      <c r="P270" s="221"/>
    </row>
    <row r="271" spans="1:17" s="208" customFormat="1" ht="12.75" customHeight="1">
      <c r="A271" s="488" t="s">
        <v>113</v>
      </c>
      <c r="B271" s="488"/>
      <c r="C271" s="488"/>
      <c r="D271" s="488"/>
      <c r="E271" s="488"/>
      <c r="F271" s="488"/>
      <c r="G271" s="488"/>
      <c r="H271" s="488"/>
      <c r="I271" s="488"/>
      <c r="J271" s="488"/>
      <c r="K271" s="488"/>
      <c r="L271" s="488"/>
      <c r="M271" s="488"/>
      <c r="N271" s="488"/>
      <c r="O271" s="488"/>
      <c r="P271" s="488"/>
      <c r="Q271" s="488"/>
    </row>
    <row r="272" spans="1:16" s="208" customFormat="1" ht="12.75">
      <c r="A272" s="165"/>
      <c r="B272" s="205"/>
      <c r="C272" s="205"/>
      <c r="D272" s="205"/>
      <c r="E272" s="205"/>
      <c r="F272" s="205"/>
      <c r="G272" s="205"/>
      <c r="H272" s="205"/>
      <c r="I272" s="205"/>
      <c r="J272" s="205"/>
      <c r="K272" s="205"/>
      <c r="L272" s="205"/>
      <c r="M272" s="205"/>
      <c r="N272" s="222"/>
      <c r="O272" s="222"/>
      <c r="P272" s="222"/>
    </row>
    <row r="273" spans="1:17" ht="12.75">
      <c r="A273" s="482" t="s">
        <v>109</v>
      </c>
      <c r="B273" s="482"/>
      <c r="C273" s="482"/>
      <c r="D273" s="482"/>
      <c r="E273" s="482"/>
      <c r="F273" s="482"/>
      <c r="G273" s="482"/>
      <c r="H273" s="482"/>
      <c r="I273" s="482"/>
      <c r="J273" s="482"/>
      <c r="K273" s="482"/>
      <c r="L273" s="482"/>
      <c r="M273" s="482"/>
      <c r="N273" s="482"/>
      <c r="O273" s="482"/>
      <c r="P273" s="482"/>
      <c r="Q273" s="482"/>
    </row>
    <row r="274" spans="1:17" ht="12.75" customHeight="1">
      <c r="A274" s="482" t="s">
        <v>114</v>
      </c>
      <c r="B274" s="482"/>
      <c r="C274" s="482"/>
      <c r="D274" s="482"/>
      <c r="E274" s="482"/>
      <c r="F274" s="482"/>
      <c r="G274" s="482"/>
      <c r="H274" s="482"/>
      <c r="I274" s="482"/>
      <c r="J274" s="482"/>
      <c r="K274" s="482"/>
      <c r="L274" s="482"/>
      <c r="M274" s="482"/>
      <c r="N274" s="482"/>
      <c r="O274" s="482"/>
      <c r="P274" s="482"/>
      <c r="Q274" s="482"/>
    </row>
    <row r="275" spans="1:17" ht="12.75">
      <c r="A275" s="482" t="s">
        <v>84</v>
      </c>
      <c r="B275" s="482"/>
      <c r="C275" s="482"/>
      <c r="D275" s="482"/>
      <c r="E275" s="482"/>
      <c r="F275" s="482"/>
      <c r="G275" s="482"/>
      <c r="H275" s="482"/>
      <c r="I275" s="482"/>
      <c r="J275" s="482"/>
      <c r="K275" s="482"/>
      <c r="L275" s="482"/>
      <c r="M275" s="482"/>
      <c r="N275" s="482"/>
      <c r="O275" s="482"/>
      <c r="P275" s="482"/>
      <c r="Q275" s="482"/>
    </row>
    <row r="276" spans="1:16" ht="12.75">
      <c r="A276" s="215"/>
      <c r="B276" s="223"/>
      <c r="C276" s="223"/>
      <c r="D276" s="223"/>
      <c r="E276" s="223"/>
      <c r="F276" s="223"/>
      <c r="G276" s="223"/>
      <c r="H276" s="223"/>
      <c r="I276" s="223"/>
      <c r="J276" s="223"/>
      <c r="K276" s="223"/>
      <c r="L276" s="223"/>
      <c r="M276" s="223"/>
      <c r="N276" s="223"/>
      <c r="O276" s="223"/>
      <c r="P276" s="223"/>
    </row>
    <row r="277" ht="12.75" customHeight="1"/>
    <row r="278" spans="1:17" ht="12.75">
      <c r="A278" s="173"/>
      <c r="B278" s="174"/>
      <c r="C278" s="175"/>
      <c r="D278" s="175"/>
      <c r="E278" s="175"/>
      <c r="F278" s="175"/>
      <c r="G278" s="175"/>
      <c r="H278" s="175"/>
      <c r="I278" s="175"/>
      <c r="J278" s="175"/>
      <c r="K278" s="175"/>
      <c r="L278" s="175"/>
      <c r="M278" s="175"/>
      <c r="N278" s="176"/>
      <c r="O278" s="484" t="s">
        <v>85</v>
      </c>
      <c r="P278" s="485"/>
      <c r="Q278" s="485"/>
    </row>
    <row r="279" spans="1:17" ht="12.75">
      <c r="A279" s="177"/>
      <c r="B279" s="178"/>
      <c r="C279" s="179"/>
      <c r="D279" s="179"/>
      <c r="E279" s="179"/>
      <c r="F279" s="179"/>
      <c r="G279" s="179"/>
      <c r="H279" s="179"/>
      <c r="I279" s="179"/>
      <c r="J279" s="179"/>
      <c r="K279" s="179"/>
      <c r="L279" s="179"/>
      <c r="M279" s="179"/>
      <c r="N279" s="180"/>
      <c r="O279" s="181" t="s">
        <v>90</v>
      </c>
      <c r="P279" s="182"/>
      <c r="Q279" s="183" t="s">
        <v>199</v>
      </c>
    </row>
    <row r="280" spans="1:17" ht="12.75">
      <c r="A280" s="184" t="s">
        <v>86</v>
      </c>
      <c r="B280" s="178" t="s">
        <v>87</v>
      </c>
      <c r="C280" s="179" t="s">
        <v>88</v>
      </c>
      <c r="D280" s="179" t="s">
        <v>89</v>
      </c>
      <c r="E280" s="179" t="s">
        <v>90</v>
      </c>
      <c r="F280" s="179" t="s">
        <v>91</v>
      </c>
      <c r="G280" s="179" t="s">
        <v>92</v>
      </c>
      <c r="H280" s="179" t="s">
        <v>93</v>
      </c>
      <c r="I280" s="179" t="s">
        <v>94</v>
      </c>
      <c r="J280" s="179" t="s">
        <v>95</v>
      </c>
      <c r="K280" s="179" t="s">
        <v>96</v>
      </c>
      <c r="L280" s="179" t="s">
        <v>97</v>
      </c>
      <c r="M280" s="179" t="s">
        <v>98</v>
      </c>
      <c r="N280" s="185" t="s">
        <v>99</v>
      </c>
      <c r="O280" s="486" t="s">
        <v>100</v>
      </c>
      <c r="P280" s="487"/>
      <c r="Q280" s="487"/>
    </row>
    <row r="281" spans="1:17" ht="12.75">
      <c r="A281" s="177"/>
      <c r="B281" s="178"/>
      <c r="C281" s="179"/>
      <c r="D281" s="179"/>
      <c r="E281" s="179"/>
      <c r="F281" s="179"/>
      <c r="G281" s="179"/>
      <c r="H281" s="179"/>
      <c r="I281" s="179"/>
      <c r="J281" s="179"/>
      <c r="K281" s="179"/>
      <c r="L281" s="179"/>
      <c r="M281" s="179"/>
      <c r="N281" s="180"/>
      <c r="O281" s="185" t="s">
        <v>101</v>
      </c>
      <c r="P281" s="186" t="s">
        <v>102</v>
      </c>
      <c r="Q281" s="187" t="s">
        <v>102</v>
      </c>
    </row>
    <row r="282" spans="1:17" ht="12.75">
      <c r="A282" s="188"/>
      <c r="B282" s="189"/>
      <c r="C282" s="190"/>
      <c r="D282" s="190"/>
      <c r="E282" s="190"/>
      <c r="F282" s="190"/>
      <c r="G282" s="190"/>
      <c r="H282" s="190"/>
      <c r="I282" s="190"/>
      <c r="J282" s="190"/>
      <c r="K282" s="190"/>
      <c r="L282" s="190"/>
      <c r="M282" s="190"/>
      <c r="N282" s="191"/>
      <c r="O282" s="192" t="s">
        <v>103</v>
      </c>
      <c r="P282" s="193" t="s">
        <v>104</v>
      </c>
      <c r="Q282" s="194" t="s">
        <v>143</v>
      </c>
    </row>
    <row r="286" spans="1:17" ht="12.75">
      <c r="A286" s="483" t="s">
        <v>115</v>
      </c>
      <c r="B286" s="483"/>
      <c r="C286" s="483"/>
      <c r="D286" s="483"/>
      <c r="E286" s="483"/>
      <c r="F286" s="483"/>
      <c r="G286" s="483"/>
      <c r="H286" s="483"/>
      <c r="I286" s="483"/>
      <c r="J286" s="483"/>
      <c r="K286" s="483"/>
      <c r="L286" s="483"/>
      <c r="M286" s="483"/>
      <c r="N286" s="483"/>
      <c r="O286" s="483"/>
      <c r="P286" s="483"/>
      <c r="Q286" s="483"/>
    </row>
    <row r="287" spans="1:16" ht="12.75">
      <c r="A287" s="224"/>
      <c r="B287" s="217"/>
      <c r="C287" s="217"/>
      <c r="D287" s="217"/>
      <c r="E287" s="217"/>
      <c r="F287" s="217"/>
      <c r="G287" s="217"/>
      <c r="H287" s="217"/>
      <c r="I287" s="217"/>
      <c r="J287" s="217"/>
      <c r="K287" s="217"/>
      <c r="L287" s="217"/>
      <c r="M287" s="217"/>
      <c r="N287" s="217"/>
      <c r="O287" s="217"/>
      <c r="P287" s="217"/>
    </row>
    <row r="288" spans="1:16" s="208" customFormat="1" ht="11.25" customHeight="1">
      <c r="A288" s="219"/>
      <c r="B288" s="200"/>
      <c r="C288" s="200"/>
      <c r="D288" s="200"/>
      <c r="E288" s="200"/>
      <c r="F288" s="200"/>
      <c r="G288" s="200"/>
      <c r="H288" s="200"/>
      <c r="I288" s="200"/>
      <c r="J288" s="200"/>
      <c r="K288" s="200"/>
      <c r="L288" s="200"/>
      <c r="M288" s="200"/>
      <c r="N288" s="200"/>
      <c r="O288" s="219"/>
      <c r="P288" s="219"/>
    </row>
    <row r="289" spans="1:16" s="208" customFormat="1" ht="11.25" customHeight="1">
      <c r="A289" s="16" t="s">
        <v>105</v>
      </c>
      <c r="B289" s="200">
        <v>93.70443763755752</v>
      </c>
      <c r="C289" s="200">
        <v>95.38790179347033</v>
      </c>
      <c r="D289" s="200">
        <v>140.68230507933032</v>
      </c>
      <c r="E289" s="200">
        <v>92.80907518720032</v>
      </c>
      <c r="F289" s="200">
        <v>100.02812917748443</v>
      </c>
      <c r="G289" s="200">
        <v>92.24905165822359</v>
      </c>
      <c r="H289" s="200">
        <v>84.44503080232018</v>
      </c>
      <c r="I289" s="200">
        <v>87.43897048518478</v>
      </c>
      <c r="J289" s="200">
        <v>95.45185138583868</v>
      </c>
      <c r="K289" s="200">
        <v>111.81484347083168</v>
      </c>
      <c r="L289" s="200">
        <v>117.73275617265814</v>
      </c>
      <c r="M289" s="200">
        <v>88.25564709691123</v>
      </c>
      <c r="N289" s="200">
        <v>99.99999999558428</v>
      </c>
      <c r="O289" s="207"/>
      <c r="P289" s="207"/>
    </row>
    <row r="290" spans="1:17" s="208" customFormat="1" ht="11.25" customHeight="1">
      <c r="A290" s="17">
        <v>2001</v>
      </c>
      <c r="B290" s="200">
        <v>102.4039891381992</v>
      </c>
      <c r="C290" s="200">
        <v>101.4102879404044</v>
      </c>
      <c r="D290" s="200">
        <v>93.24696486105786</v>
      </c>
      <c r="E290" s="200">
        <v>89.43767928083463</v>
      </c>
      <c r="F290" s="200">
        <v>90.81307948784107</v>
      </c>
      <c r="G290" s="200">
        <v>75.68299783738802</v>
      </c>
      <c r="H290" s="200">
        <v>86.1121344819182</v>
      </c>
      <c r="I290" s="200">
        <v>82.47714005424359</v>
      </c>
      <c r="J290" s="200">
        <v>87.91342374865884</v>
      </c>
      <c r="K290" s="200">
        <v>103.4574713460552</v>
      </c>
      <c r="L290" s="200">
        <v>105.80486633156707</v>
      </c>
      <c r="M290" s="200">
        <v>81.2208830303715</v>
      </c>
      <c r="N290" s="200">
        <f>(B290+C290+D290+E290+F290+G290+H290+I290+J290+K290+L290+M290)/12</f>
        <v>91.66507646154496</v>
      </c>
      <c r="O290" s="209">
        <f>100*(E290-D290)/D290</f>
        <v>-4.085157716285177</v>
      </c>
      <c r="P290" s="209">
        <f>100*(E290-E289)/E289</f>
        <v>-3.632614482544326</v>
      </c>
      <c r="Q290" s="207">
        <f>(((B290+C290+D290+E290)/4)-((B289+C289+D289+E289)/4))/((B289+C289+D289+E289)/4)*100</f>
        <v>-8.53908865748263</v>
      </c>
    </row>
    <row r="291" spans="1:17" s="211" customFormat="1" ht="11.25" customHeight="1">
      <c r="A291" s="18">
        <v>2002</v>
      </c>
      <c r="B291" s="200">
        <v>82.3294918222484</v>
      </c>
      <c r="C291" s="200">
        <v>79.50920815329307</v>
      </c>
      <c r="D291" s="200">
        <v>83.79935326497979</v>
      </c>
      <c r="E291" s="200">
        <v>86.41932310326014</v>
      </c>
      <c r="F291" s="200">
        <v>83.71569646948213</v>
      </c>
      <c r="G291" s="200">
        <v>93.88054753853777</v>
      </c>
      <c r="H291" s="200">
        <v>72.61689034858114</v>
      </c>
      <c r="I291" s="200">
        <v>73.41622136502876</v>
      </c>
      <c r="J291" s="200">
        <v>85.85955531484568</v>
      </c>
      <c r="K291" s="200">
        <v>84.99322941496983</v>
      </c>
      <c r="L291" s="200">
        <v>82.69836198024699</v>
      </c>
      <c r="M291" s="200">
        <v>69.48771574997029</v>
      </c>
      <c r="N291" s="200">
        <f>(B291+C291+D291+E291+F291+G291+H291+I291+J291+K291+L291+M291)/12</f>
        <v>81.56046621045367</v>
      </c>
      <c r="O291" s="209">
        <f>100*(E291-D291)/D291</f>
        <v>3.1264797831981057</v>
      </c>
      <c r="P291" s="209">
        <f>100*(E291-E290)/E290</f>
        <v>-3.374814957012514</v>
      </c>
      <c r="Q291" s="207">
        <f>(((B291+C291+D291+E291)/4)-((B290+C290+D290+E290)/4))/((B290+C290+D290+E290)/4)*100</f>
        <v>-14.08582065502221</v>
      </c>
    </row>
    <row r="292" spans="1:17" s="208" customFormat="1" ht="11.25" customHeight="1">
      <c r="A292" s="18">
        <v>2003</v>
      </c>
      <c r="B292" s="200">
        <v>83.3</v>
      </c>
      <c r="C292" s="200">
        <v>82.1</v>
      </c>
      <c r="D292" s="200">
        <v>84.7</v>
      </c>
      <c r="E292" s="200">
        <v>73.90203559159538</v>
      </c>
      <c r="F292" s="200">
        <v>64.3</v>
      </c>
      <c r="G292" s="200">
        <v>73.4</v>
      </c>
      <c r="H292" s="200">
        <v>69.7</v>
      </c>
      <c r="I292" s="200">
        <v>55.8</v>
      </c>
      <c r="J292" s="200">
        <v>87</v>
      </c>
      <c r="K292" s="200">
        <v>80.4</v>
      </c>
      <c r="L292" s="200">
        <v>76.6</v>
      </c>
      <c r="M292" s="200">
        <v>65.4</v>
      </c>
      <c r="N292" s="200">
        <f>(B292+C292+D292+E292+F292+G292+H292+I292+J292+K292+L292+M292)/12</f>
        <v>74.71683629929962</v>
      </c>
      <c r="O292" s="209">
        <f>100*(E292-D292)/D292</f>
        <v>-12.748482182295895</v>
      </c>
      <c r="P292" s="209">
        <f>100*(E292-E291)/E291</f>
        <v>-14.484361902150276</v>
      </c>
      <c r="Q292" s="207">
        <f>(((B292+C292+D292+E292)/4)-((B291+C291+D291+E291)/4))/((B291+C291+D291+E291)/4)*100</f>
        <v>-2.425888212718486</v>
      </c>
    </row>
    <row r="293" spans="1:17" s="208" customFormat="1" ht="11.25" customHeight="1">
      <c r="A293" s="18">
        <v>2004</v>
      </c>
      <c r="B293" s="200">
        <f>IF('[1]AE_W_V'!AB9&lt;&gt;0,'[1]AE_W_V'!AB9," ")</f>
        <v>70.8624003604445</v>
      </c>
      <c r="C293" s="200">
        <f>IF('[1]AE_W_V'!AC9&lt;&gt;0,'[1]AE_W_V'!AC9," ")</f>
        <v>79.1110240383741</v>
      </c>
      <c r="D293" s="200">
        <f>IF('[1]AE_W_V'!AD9&lt;&gt;0,'[1]AE_W_V'!AD9," ")</f>
        <v>93.61169185421274</v>
      </c>
      <c r="E293" s="200">
        <f>IF('[1]AE_W_V'!AE9&lt;&gt;0,'[1]AE_W_V'!AE9," ")</f>
        <v>71.47169054652267</v>
      </c>
      <c r="F293" s="200" t="str">
        <f>IF('[1]AE_W_V'!AF9&lt;&gt;0,'[1]AE_W_V'!AF9," ")</f>
        <v> </v>
      </c>
      <c r="G293" s="200" t="str">
        <f>IF('[1]AE_W_V'!AG9&lt;&gt;0,'[1]AE_W_V'!AG9," ")</f>
        <v> </v>
      </c>
      <c r="H293" s="200" t="str">
        <f>IF('[1]AE_W_V'!AH9&lt;&gt;0,'[1]AE_W_V'!AH9," ")</f>
        <v> </v>
      </c>
      <c r="I293" s="200" t="str">
        <f>IF('[1]AE_W_V'!AI9&lt;&gt;0,'[1]AE_W_V'!AI9," ")</f>
        <v> </v>
      </c>
      <c r="J293" s="200" t="str">
        <f>IF('[1]AE_W_V'!AJ9&lt;&gt;0,'[1]AE_W_V'!AJ9," ")</f>
        <v> </v>
      </c>
      <c r="K293" s="200" t="str">
        <f>IF('[1]AE_W_V'!AK9&lt;&gt;0,'[1]AE_W_V'!AK9," ")</f>
        <v> </v>
      </c>
      <c r="L293" s="200" t="str">
        <f>IF('[1]AE_W_V'!AL9&lt;&gt;0,'[1]AE_W_V'!AL9," ")</f>
        <v> </v>
      </c>
      <c r="M293" s="200" t="str">
        <f>IF('[1]AE_W_V'!AM9&lt;&gt;0,'[1]AE_W_V'!AM9," ")</f>
        <v> </v>
      </c>
      <c r="N293" s="200">
        <f>(B293+C293+D293+E293)/4</f>
        <v>78.7642016998885</v>
      </c>
      <c r="O293" s="209">
        <f>100*(E293-D293)/D293</f>
        <v>-23.650893247576448</v>
      </c>
      <c r="P293" s="209">
        <f>100*(E293-E292)/E292</f>
        <v>-3.28860365701362</v>
      </c>
      <c r="Q293" s="207">
        <f>(((B293+C293+D293+E293)/4)-((B292+C292+D292+E292)/4))/((B292+C292+D292+E292)/4)*100</f>
        <v>-2.7608557383623387</v>
      </c>
    </row>
    <row r="294" spans="1:16" s="208" customFormat="1" ht="11.25" customHeight="1">
      <c r="A294" s="19"/>
      <c r="B294" s="200"/>
      <c r="C294" s="200"/>
      <c r="D294" s="200"/>
      <c r="E294" s="200"/>
      <c r="F294" s="200"/>
      <c r="G294" s="200"/>
      <c r="H294" s="200"/>
      <c r="I294" s="200"/>
      <c r="J294" s="200"/>
      <c r="K294" s="200"/>
      <c r="L294" s="200"/>
      <c r="M294" s="200"/>
      <c r="N294" s="200"/>
      <c r="O294" s="209"/>
      <c r="P294" s="209"/>
    </row>
    <row r="295" spans="1:16" s="208" customFormat="1" ht="11.25" customHeight="1">
      <c r="A295" s="20" t="s">
        <v>106</v>
      </c>
      <c r="B295" s="200">
        <v>94.93111903553589</v>
      </c>
      <c r="C295" s="200">
        <v>104.42129711289809</v>
      </c>
      <c r="D295" s="200">
        <v>129.79947088939306</v>
      </c>
      <c r="E295" s="200">
        <v>99.14108351527928</v>
      </c>
      <c r="F295" s="200">
        <v>99.778107411717</v>
      </c>
      <c r="G295" s="200">
        <v>93.05677109405536</v>
      </c>
      <c r="H295" s="200">
        <v>89.69738532146924</v>
      </c>
      <c r="I295" s="200">
        <v>91.29834013352449</v>
      </c>
      <c r="J295" s="200">
        <v>93.30962913136122</v>
      </c>
      <c r="K295" s="200">
        <v>103.88493686010474</v>
      </c>
      <c r="L295" s="200">
        <v>115.1102989707462</v>
      </c>
      <c r="M295" s="200">
        <v>85.57156052683159</v>
      </c>
      <c r="N295" s="200">
        <v>100.000000000243</v>
      </c>
      <c r="O295" s="209"/>
      <c r="P295" s="209"/>
    </row>
    <row r="296" spans="1:17" s="208" customFormat="1" ht="11.25" customHeight="1">
      <c r="A296" s="17">
        <v>2001</v>
      </c>
      <c r="B296" s="200">
        <v>106.18558704911582</v>
      </c>
      <c r="C296" s="200">
        <v>97.0344883658733</v>
      </c>
      <c r="D296" s="200">
        <v>97.62385734824336</v>
      </c>
      <c r="E296" s="200">
        <v>94.15730408663757</v>
      </c>
      <c r="F296" s="200">
        <v>95.44411838752951</v>
      </c>
      <c r="G296" s="200">
        <v>81.2966700962568</v>
      </c>
      <c r="H296" s="200">
        <v>89.14301504213239</v>
      </c>
      <c r="I296" s="200">
        <v>86.2905762584778</v>
      </c>
      <c r="J296" s="200">
        <v>94.38743138656788</v>
      </c>
      <c r="K296" s="200">
        <v>106.1621893826554</v>
      </c>
      <c r="L296" s="200">
        <v>106.67825057887093</v>
      </c>
      <c r="M296" s="200">
        <v>88.30601095221347</v>
      </c>
      <c r="N296" s="200">
        <f>(B296+C296+D296+E296+F296+G296+H296+I296+J296+K296+L296+M296)/12</f>
        <v>95.22579157788118</v>
      </c>
      <c r="O296" s="209">
        <f>100*(E296-D296)/D296</f>
        <v>-3.550928385507165</v>
      </c>
      <c r="P296" s="209">
        <f>100*(E296-E295)/E295</f>
        <v>-5.026956789183798</v>
      </c>
      <c r="Q296" s="207">
        <f>(((B296+C296+D296+E296)/4)-((B295+C295+D295+E295)/4))/((B295+C295+D295+E295)/4)*100</f>
        <v>-7.773121669553109</v>
      </c>
    </row>
    <row r="297" spans="1:17" s="211" customFormat="1" ht="11.25" customHeight="1">
      <c r="A297" s="18">
        <v>2002</v>
      </c>
      <c r="B297" s="200">
        <v>87.68738955647508</v>
      </c>
      <c r="C297" s="200">
        <v>80.37510629454462</v>
      </c>
      <c r="D297" s="200">
        <v>85.90690237251223</v>
      </c>
      <c r="E297" s="200">
        <v>86.43511962022896</v>
      </c>
      <c r="F297" s="200">
        <v>84.56560534458744</v>
      </c>
      <c r="G297" s="200">
        <v>84.01418358465445</v>
      </c>
      <c r="H297" s="200">
        <v>72.0642768560979</v>
      </c>
      <c r="I297" s="200">
        <v>75.4604927156238</v>
      </c>
      <c r="J297" s="200">
        <v>88.4152116299762</v>
      </c>
      <c r="K297" s="200">
        <v>85.57684029775596</v>
      </c>
      <c r="L297" s="200">
        <v>87.16068524007855</v>
      </c>
      <c r="M297" s="200">
        <v>62.88245630816366</v>
      </c>
      <c r="N297" s="200">
        <f>(B297+C297+D297+E297+F297+G297+H297+I297+J297+K297+L297+M297)/12</f>
        <v>81.71202248505824</v>
      </c>
      <c r="O297" s="209">
        <f>100*(E297-D297)/D297</f>
        <v>0.6148717194181356</v>
      </c>
      <c r="P297" s="209">
        <f>100*(E297-E296)/E296</f>
        <v>-8.201365301732878</v>
      </c>
      <c r="Q297" s="207">
        <f>(((B297+C297+D297+E297)/4)-((B296+C296+D296+E296)/4))/((B296+C296+D296+E296)/4)*100</f>
        <v>-13.821910898689152</v>
      </c>
    </row>
    <row r="298" spans="1:17" s="208" customFormat="1" ht="11.25" customHeight="1">
      <c r="A298" s="18">
        <v>2003</v>
      </c>
      <c r="B298" s="200">
        <v>87.5</v>
      </c>
      <c r="C298" s="200">
        <v>90.8</v>
      </c>
      <c r="D298" s="200">
        <v>84.7</v>
      </c>
      <c r="E298" s="200">
        <v>78.02524495362397</v>
      </c>
      <c r="F298" s="200">
        <v>69.3</v>
      </c>
      <c r="G298" s="200">
        <v>64.6</v>
      </c>
      <c r="H298" s="200">
        <v>74</v>
      </c>
      <c r="I298" s="200">
        <v>55.2</v>
      </c>
      <c r="J298" s="200">
        <v>76.4</v>
      </c>
      <c r="K298" s="200">
        <v>81.5</v>
      </c>
      <c r="L298" s="200">
        <v>79.7</v>
      </c>
      <c r="M298" s="200">
        <v>61.1</v>
      </c>
      <c r="N298" s="200">
        <f>(B298+C298+D298+E298+F298+G298+H298+I298+J298+K298+L298+M298)/12</f>
        <v>75.23543707946867</v>
      </c>
      <c r="O298" s="209">
        <f>100*(E298-D298)/D298</f>
        <v>-7.880466406583277</v>
      </c>
      <c r="P298" s="209">
        <f>100*(E298-E297)/E297</f>
        <v>-9.729696335882407</v>
      </c>
      <c r="Q298" s="207">
        <f>(((B298+C298+D298+E298)/4)-((B297+C297+D297+E297)/4))/((B297+C297+D297+E297)/4)*100</f>
        <v>0.18234984476556929</v>
      </c>
    </row>
    <row r="299" spans="1:17" s="208" customFormat="1" ht="11.25" customHeight="1">
      <c r="A299" s="18">
        <v>2004</v>
      </c>
      <c r="B299" s="200">
        <f>IF('[1]AE_W_V'!B9&lt;&gt;0,'[1]AE_W_V'!B9," ")</f>
        <v>69.48395379356937</v>
      </c>
      <c r="C299" s="200">
        <f>IF('[1]AE_W_V'!C9&lt;&gt;0,'[1]AE_W_V'!C9," ")</f>
        <v>79.68330838134752</v>
      </c>
      <c r="D299" s="200">
        <f>IF('[1]AE_W_V'!D9&lt;&gt;0,'[1]AE_W_V'!D9," ")</f>
        <v>89.47495817943098</v>
      </c>
      <c r="E299" s="200">
        <f>IF('[1]AE_W_V'!E9&lt;&gt;0,'[1]AE_W_V'!E9," ")</f>
        <v>73.76588020370663</v>
      </c>
      <c r="F299" s="200" t="str">
        <f>IF('[1]AE_W_V'!F9&lt;&gt;0,'[1]AE_W_V'!F9," ")</f>
        <v> </v>
      </c>
      <c r="G299" s="200" t="str">
        <f>IF('[1]AE_W_V'!G9&lt;&gt;0,'[1]AE_W_V'!G9," ")</f>
        <v> </v>
      </c>
      <c r="H299" s="200" t="str">
        <f>IF('[1]AE_W_V'!H9&lt;&gt;0,'[1]AE_W_V'!H9," ")</f>
        <v> </v>
      </c>
      <c r="I299" s="200" t="str">
        <f>IF('[1]AE_W_V'!I9&lt;&gt;0,'[1]AE_W_V'!I9," ")</f>
        <v> </v>
      </c>
      <c r="J299" s="200" t="str">
        <f>IF('[1]AE_W_V'!J9&lt;&gt;0,'[1]AE_W_V'!J9," ")</f>
        <v> </v>
      </c>
      <c r="K299" s="200" t="str">
        <f>IF('[1]AE_W_V'!K9&lt;&gt;0,'[1]AE_W_V'!K9," ")</f>
        <v> </v>
      </c>
      <c r="L299" s="200" t="str">
        <f>IF('[1]AE_W_V'!L9&lt;&gt;0,'[1]AE_W_V'!L9," ")</f>
        <v> </v>
      </c>
      <c r="M299" s="200" t="str">
        <f>IF('[1]AE_W_V'!M9&lt;&gt;0,'[1]AE_W_V'!M9," ")</f>
        <v> </v>
      </c>
      <c r="N299" s="200">
        <f>(B299+C299+D299+E299)/4</f>
        <v>78.10202513951363</v>
      </c>
      <c r="O299" s="209">
        <f>100*(E299-D299)/D299</f>
        <v>-17.5569548121182</v>
      </c>
      <c r="P299" s="209">
        <f>100*(E299-E298)/E298</f>
        <v>-5.458957229098077</v>
      </c>
      <c r="Q299" s="207">
        <f>(((B299+C299+D299+E299)/4)-((B298+C298+D298+E298)/4))/((B298+C298+D298+E298)/4)*100</f>
        <v>-8.391503215388388</v>
      </c>
    </row>
    <row r="300" spans="1:16" s="208" customFormat="1" ht="11.25" customHeight="1">
      <c r="A300" s="19"/>
      <c r="B300" s="200"/>
      <c r="C300" s="200"/>
      <c r="D300" s="200"/>
      <c r="E300" s="200"/>
      <c r="F300" s="200"/>
      <c r="G300" s="200"/>
      <c r="H300" s="200"/>
      <c r="I300" s="200"/>
      <c r="J300" s="200"/>
      <c r="K300" s="200"/>
      <c r="L300" s="200"/>
      <c r="M300" s="200"/>
      <c r="N300" s="200"/>
      <c r="O300" s="209"/>
      <c r="P300" s="209"/>
    </row>
    <row r="301" spans="1:16" s="208" customFormat="1" ht="11.25" customHeight="1">
      <c r="A301" s="20" t="s">
        <v>107</v>
      </c>
      <c r="B301" s="200">
        <v>90.07275999116125</v>
      </c>
      <c r="C301" s="200">
        <v>68.64389148812567</v>
      </c>
      <c r="D301" s="200">
        <v>172.90171093283521</v>
      </c>
      <c r="E301" s="200">
        <v>74.06271349698002</v>
      </c>
      <c r="F301" s="200">
        <v>100.76833643801221</v>
      </c>
      <c r="G301" s="200">
        <v>89.8577407444376</v>
      </c>
      <c r="H301" s="200">
        <v>68.89506111918372</v>
      </c>
      <c r="I301" s="200">
        <v>76.01303173879927</v>
      </c>
      <c r="J301" s="200">
        <v>101.79405297947959</v>
      </c>
      <c r="K301" s="200">
        <v>135.29189687673687</v>
      </c>
      <c r="L301" s="200">
        <v>125.49672753963843</v>
      </c>
      <c r="M301" s="200">
        <v>96.20207659449869</v>
      </c>
      <c r="N301" s="200">
        <v>99.99999999499073</v>
      </c>
      <c r="O301" s="209"/>
      <c r="P301" s="209"/>
    </row>
    <row r="302" spans="1:17" s="208" customFormat="1" ht="11.25" customHeight="1">
      <c r="A302" s="17">
        <v>2001</v>
      </c>
      <c r="B302" s="200">
        <v>91.20829916233487</v>
      </c>
      <c r="C302" s="200">
        <v>114.3651542949969</v>
      </c>
      <c r="D302" s="200">
        <v>80.2888628863935</v>
      </c>
      <c r="E302" s="200">
        <v>75.46489386259026</v>
      </c>
      <c r="F302" s="200">
        <v>77.10255895505948</v>
      </c>
      <c r="G302" s="200">
        <v>59.063321246951375</v>
      </c>
      <c r="H302" s="200">
        <v>77.13899669641737</v>
      </c>
      <c r="I302" s="200">
        <v>71.18719054044904</v>
      </c>
      <c r="J302" s="200">
        <v>68.74666298602057</v>
      </c>
      <c r="K302" s="200">
        <v>95.44996094749906</v>
      </c>
      <c r="L302" s="200">
        <v>103.21915006771347</v>
      </c>
      <c r="M302" s="200">
        <v>60.244857134408335</v>
      </c>
      <c r="N302" s="200">
        <f>(B302+C302+D302+E302+F302+G302+H302+I302+J302+K302+L302+M302)/12</f>
        <v>81.12332573173619</v>
      </c>
      <c r="O302" s="209">
        <f>100*(E302-D302)/D302</f>
        <v>-6.008266713938925</v>
      </c>
      <c r="P302" s="209">
        <f>100*(E302-E301)/E301</f>
        <v>1.8932338546675178</v>
      </c>
      <c r="Q302" s="207">
        <f>(((B302+C302+D302+E302)/4)-((B301+C301+D301+E301)/4))/((B301+C301+D301+E301)/4)*100</f>
        <v>-10.933185779837704</v>
      </c>
    </row>
    <row r="303" spans="1:17" s="211" customFormat="1" ht="11.25" customHeight="1">
      <c r="A303" s="18">
        <v>2002</v>
      </c>
      <c r="B303" s="200">
        <v>66.46705393244814</v>
      </c>
      <c r="C303" s="200">
        <v>76.94565503619347</v>
      </c>
      <c r="D303" s="200">
        <v>77.55980401639702</v>
      </c>
      <c r="E303" s="200">
        <v>86.37255640094902</v>
      </c>
      <c r="F303" s="200">
        <v>81.19948071432519</v>
      </c>
      <c r="G303" s="200">
        <v>123.09062084592475</v>
      </c>
      <c r="H303" s="200">
        <v>74.25294196691331</v>
      </c>
      <c r="I303" s="200">
        <v>67.36401042194561</v>
      </c>
      <c r="J303" s="200">
        <v>78.2933527584736</v>
      </c>
      <c r="K303" s="200">
        <v>83.2654078354155</v>
      </c>
      <c r="L303" s="200">
        <v>69.48733611629164</v>
      </c>
      <c r="M303" s="200">
        <v>89.04305684826677</v>
      </c>
      <c r="N303" s="200">
        <f>(B303+C303+D303+E303+F303+G303+H303+I303+J303+K303+L303+M303)/12</f>
        <v>81.11177307446202</v>
      </c>
      <c r="O303" s="209">
        <f>100*(E303-D303)/D303</f>
        <v>11.362525339399882</v>
      </c>
      <c r="P303" s="209">
        <f>100*(E303-E302)/E302</f>
        <v>14.453955978815669</v>
      </c>
      <c r="Q303" s="207">
        <f>(((B303+C303+D303+E303)/4)-((B302+C302+D302+E302)/4))/((B302+C302+D302+E302)/4)*100</f>
        <v>-14.939960040514096</v>
      </c>
    </row>
    <row r="304" spans="1:17" s="208" customFormat="1" ht="11.25" customHeight="1">
      <c r="A304" s="18">
        <v>2003</v>
      </c>
      <c r="B304" s="200">
        <v>71</v>
      </c>
      <c r="C304" s="200">
        <v>56.2</v>
      </c>
      <c r="D304" s="200">
        <v>84.9</v>
      </c>
      <c r="E304" s="200">
        <v>61.69498057698445</v>
      </c>
      <c r="F304" s="200">
        <v>49.7</v>
      </c>
      <c r="G304" s="200">
        <v>99.6</v>
      </c>
      <c r="H304" s="200">
        <v>57.1</v>
      </c>
      <c r="I304" s="200">
        <v>57.3</v>
      </c>
      <c r="J304" s="200">
        <v>118.4</v>
      </c>
      <c r="K304" s="200">
        <v>77</v>
      </c>
      <c r="L304" s="200">
        <v>67.2</v>
      </c>
      <c r="M304" s="200">
        <v>77.9</v>
      </c>
      <c r="N304" s="200">
        <f>(B304+C304+D304+E304+F304+G304+H304+I304+J304+K304+L304+M304)/12</f>
        <v>73.16624838141537</v>
      </c>
      <c r="O304" s="209">
        <f>100*(E304-D304)/D304</f>
        <v>-27.33217835455307</v>
      </c>
      <c r="P304" s="209">
        <f>100*(E304-E303)/E303</f>
        <v>-28.571084210370124</v>
      </c>
      <c r="Q304" s="207">
        <f>(((B304+C304+D304+E304)/4)-((B303+C303+D303+E303)/4))/((B303+C303+D303+E303)/4)*100</f>
        <v>-10.916097946854771</v>
      </c>
    </row>
    <row r="305" spans="1:17" s="208" customFormat="1" ht="11.25" customHeight="1">
      <c r="A305" s="18">
        <v>2004</v>
      </c>
      <c r="B305" s="200">
        <f>IF('[1]AE_W_V'!O9&lt;&gt;0,'[1]AE_W_V'!O9," ")</f>
        <v>74.943389621751</v>
      </c>
      <c r="C305" s="200">
        <f>IF('[1]AE_W_V'!P9&lt;&gt;0,'[1]AE_W_V'!P9," ")</f>
        <v>77.416735485981</v>
      </c>
      <c r="D305" s="200">
        <f>IF('[1]AE_W_V'!Q9&lt;&gt;0,'[1]AE_W_V'!Q9," ")</f>
        <v>105.85878658221529</v>
      </c>
      <c r="E305" s="200">
        <f>IF('[1]AE_W_V'!R9&lt;&gt;0,'[1]AE_W_V'!R9," ")</f>
        <v>64.67957865412546</v>
      </c>
      <c r="F305" s="200" t="str">
        <f>IF('[1]AE_W_V'!S9&lt;&gt;0,'[1]AE_W_V'!S9," ")</f>
        <v> </v>
      </c>
      <c r="G305" s="200" t="str">
        <f>IF('[1]AE_W_V'!T9&lt;&gt;0,'[1]AE_W_V'!T9," ")</f>
        <v> </v>
      </c>
      <c r="H305" s="200" t="str">
        <f>IF('[1]AE_W_V'!U9&lt;&gt;0,'[1]AE_W_V'!U9," ")</f>
        <v> </v>
      </c>
      <c r="I305" s="200" t="str">
        <f>IF('[1]AE_W_V'!V9&lt;&gt;0,'[1]AE_W_V'!V9," ")</f>
        <v> </v>
      </c>
      <c r="J305" s="200" t="str">
        <f>IF('[1]AE_W_V'!W9&lt;&gt;0,'[1]AE_W_V'!W9," ")</f>
        <v> </v>
      </c>
      <c r="K305" s="200" t="str">
        <f>IF('[1]AE_W_V'!X9&lt;&gt;0,'[1]AE_W_V'!X9," ")</f>
        <v> </v>
      </c>
      <c r="L305" s="200" t="str">
        <f>IF('[1]AE_W_V'!Y9&lt;&gt;0,'[1]AE_W_V'!Y9," ")</f>
        <v> </v>
      </c>
      <c r="M305" s="200" t="str">
        <f>IF('[1]AE_W_V'!Z9&lt;&gt;0,'[1]AE_W_V'!Z9," ")</f>
        <v> </v>
      </c>
      <c r="N305" s="200">
        <f>(B305+C305+D305+E305)/4</f>
        <v>80.72462258601819</v>
      </c>
      <c r="O305" s="209">
        <f>100*(E305-D305)/D305</f>
        <v>-38.90013220216535</v>
      </c>
      <c r="P305" s="209">
        <f>100*(E305-E304)/E304</f>
        <v>4.8376675853180044</v>
      </c>
      <c r="Q305" s="207">
        <f>(((B305+C305+D305+E305)/4)-((B304+C304+D304+E304)/4))/((B304+C304+D304+E304)/4)*100</f>
        <v>17.93440831662053</v>
      </c>
    </row>
    <row r="306" spans="1:16" s="208" customFormat="1" ht="11.25" customHeight="1">
      <c r="A306" s="205"/>
      <c r="B306" s="205"/>
      <c r="C306" s="205"/>
      <c r="D306" s="205"/>
      <c r="E306" s="205"/>
      <c r="F306" s="205"/>
      <c r="G306" s="205"/>
      <c r="H306" s="205"/>
      <c r="I306" s="205"/>
      <c r="J306" s="205"/>
      <c r="K306" s="205"/>
      <c r="L306" s="205"/>
      <c r="M306" s="205"/>
      <c r="N306" s="219"/>
      <c r="O306" s="225"/>
      <c r="P306" s="225"/>
    </row>
    <row r="307" spans="1:16" s="208" customFormat="1" ht="11.25" customHeight="1">
      <c r="A307" s="195"/>
      <c r="B307" s="195"/>
      <c r="C307" s="195"/>
      <c r="D307" s="195"/>
      <c r="E307" s="195"/>
      <c r="F307" s="195"/>
      <c r="G307" s="195"/>
      <c r="H307" s="195"/>
      <c r="I307" s="195"/>
      <c r="J307" s="195"/>
      <c r="K307" s="195"/>
      <c r="L307" s="195"/>
      <c r="M307" s="195"/>
      <c r="N307" s="197"/>
      <c r="O307" s="198"/>
      <c r="P307" s="186"/>
    </row>
    <row r="308" spans="1:16" s="208" customFormat="1" ht="11.25" customHeight="1">
      <c r="A308" s="195"/>
      <c r="B308" s="195"/>
      <c r="C308" s="195"/>
      <c r="D308" s="195"/>
      <c r="E308" s="195"/>
      <c r="F308" s="195"/>
      <c r="G308" s="195"/>
      <c r="H308" s="195"/>
      <c r="I308" s="195"/>
      <c r="J308" s="195"/>
      <c r="K308" s="195"/>
      <c r="L308" s="195"/>
      <c r="M308" s="195"/>
      <c r="N308" s="197"/>
      <c r="O308" s="226"/>
      <c r="P308" s="186"/>
    </row>
    <row r="309" spans="1:17" ht="12.75">
      <c r="A309" s="483" t="s">
        <v>116</v>
      </c>
      <c r="B309" s="483"/>
      <c r="C309" s="483"/>
      <c r="D309" s="483"/>
      <c r="E309" s="483"/>
      <c r="F309" s="483"/>
      <c r="G309" s="483"/>
      <c r="H309" s="483"/>
      <c r="I309" s="483"/>
      <c r="J309" s="483"/>
      <c r="K309" s="483"/>
      <c r="L309" s="483"/>
      <c r="M309" s="483"/>
      <c r="N309" s="483"/>
      <c r="O309" s="483"/>
      <c r="P309" s="483"/>
      <c r="Q309" s="483"/>
    </row>
    <row r="310" spans="1:17" ht="12.75">
      <c r="A310" s="206"/>
      <c r="B310" s="206"/>
      <c r="C310" s="206"/>
      <c r="D310" s="206"/>
      <c r="E310" s="206"/>
      <c r="F310" s="206"/>
      <c r="G310" s="206"/>
      <c r="H310" s="206"/>
      <c r="I310" s="206"/>
      <c r="J310" s="206"/>
      <c r="K310" s="206"/>
      <c r="L310" s="206"/>
      <c r="M310" s="206"/>
      <c r="N310" s="197"/>
      <c r="O310" s="198"/>
      <c r="P310" s="198"/>
      <c r="Q310" s="208"/>
    </row>
    <row r="311" spans="1:16" s="208" customFormat="1" ht="11.25" customHeight="1">
      <c r="A311" s="206"/>
      <c r="B311" s="206"/>
      <c r="C311" s="206"/>
      <c r="D311" s="206"/>
      <c r="E311" s="206"/>
      <c r="F311" s="206"/>
      <c r="G311" s="206"/>
      <c r="H311" s="206"/>
      <c r="I311" s="206"/>
      <c r="J311" s="206"/>
      <c r="K311" s="206"/>
      <c r="L311" s="206"/>
      <c r="M311" s="206"/>
      <c r="N311" s="197"/>
      <c r="O311" s="198"/>
      <c r="P311" s="198"/>
    </row>
    <row r="312" spans="1:16" s="208" customFormat="1" ht="11.25" customHeight="1">
      <c r="A312" s="206"/>
      <c r="B312" s="200"/>
      <c r="C312" s="200"/>
      <c r="D312" s="200"/>
      <c r="E312" s="200"/>
      <c r="F312" s="200"/>
      <c r="G312" s="200"/>
      <c r="H312" s="200"/>
      <c r="I312" s="200"/>
      <c r="J312" s="200"/>
      <c r="K312" s="200"/>
      <c r="L312" s="200"/>
      <c r="M312" s="200"/>
      <c r="N312" s="200"/>
      <c r="O312" s="214"/>
      <c r="P312" s="214"/>
    </row>
    <row r="313" spans="1:16" s="208" customFormat="1" ht="11.25" customHeight="1">
      <c r="A313" s="16" t="s">
        <v>105</v>
      </c>
      <c r="B313" s="200">
        <v>86.04178945549343</v>
      </c>
      <c r="C313" s="200">
        <v>99.44097714974993</v>
      </c>
      <c r="D313" s="200">
        <v>106.70971672378253</v>
      </c>
      <c r="E313" s="200">
        <v>93.11351155433111</v>
      </c>
      <c r="F313" s="200">
        <v>102.36635315803433</v>
      </c>
      <c r="G313" s="200">
        <v>94.98269946265276</v>
      </c>
      <c r="H313" s="200">
        <v>97.71180122640634</v>
      </c>
      <c r="I313" s="200">
        <v>102.47631307877268</v>
      </c>
      <c r="J313" s="200">
        <v>106.91547193647337</v>
      </c>
      <c r="K313" s="200">
        <v>98.72634326605981</v>
      </c>
      <c r="L313" s="200">
        <v>113.92465202979555</v>
      </c>
      <c r="M313" s="200">
        <v>97.59037101375493</v>
      </c>
      <c r="N313" s="200">
        <v>100.00000000460892</v>
      </c>
      <c r="O313" s="207"/>
      <c r="P313" s="207"/>
    </row>
    <row r="314" spans="1:17" s="208" customFormat="1" ht="11.25" customHeight="1">
      <c r="A314" s="17">
        <v>2001</v>
      </c>
      <c r="B314" s="200">
        <v>109.41499387156696</v>
      </c>
      <c r="C314" s="200">
        <v>115.80499744960191</v>
      </c>
      <c r="D314" s="200">
        <v>126.49422534117289</v>
      </c>
      <c r="E314" s="200">
        <v>110.08443852630161</v>
      </c>
      <c r="F314" s="200">
        <v>116.63546468715376</v>
      </c>
      <c r="G314" s="200">
        <v>110.50007544074234</v>
      </c>
      <c r="H314" s="200">
        <v>111.85402547983882</v>
      </c>
      <c r="I314" s="200">
        <v>120.98062347175905</v>
      </c>
      <c r="J314" s="200">
        <v>119.75285066660548</v>
      </c>
      <c r="K314" s="200">
        <v>124.07380869414774</v>
      </c>
      <c r="L314" s="200">
        <v>120.83908781363341</v>
      </c>
      <c r="M314" s="200">
        <v>102.31231656757433</v>
      </c>
      <c r="N314" s="200">
        <f>(B314+C314+D314+E314+F314+G314+H314+I314+J314+K314+L314+M314)/12</f>
        <v>115.72890900084151</v>
      </c>
      <c r="O314" s="209">
        <f>100*(E314-D314)/D314</f>
        <v>-12.972755689527926</v>
      </c>
      <c r="P314" s="209">
        <f>100*(E314-E313)/E313</f>
        <v>18.226062671976532</v>
      </c>
      <c r="Q314" s="207">
        <f>(((B314+C314+D314+E314)/4)-((B313+C313+D313+E313)/4))/((B313+C313+D313+E313)/4)*100</f>
        <v>19.85244489342628</v>
      </c>
    </row>
    <row r="315" spans="1:17" s="211" customFormat="1" ht="11.25" customHeight="1">
      <c r="A315" s="18">
        <v>2002</v>
      </c>
      <c r="B315" s="200">
        <v>117.99563933486672</v>
      </c>
      <c r="C315" s="200">
        <v>119.59631725549222</v>
      </c>
      <c r="D315" s="200">
        <v>129.17565335087184</v>
      </c>
      <c r="E315" s="200">
        <v>127.64159272800528</v>
      </c>
      <c r="F315" s="200">
        <v>117.73351333907863</v>
      </c>
      <c r="G315" s="200">
        <v>112.11837166220182</v>
      </c>
      <c r="H315" s="200">
        <v>118.83376979821175</v>
      </c>
      <c r="I315" s="200">
        <v>123.1465803823571</v>
      </c>
      <c r="J315" s="200">
        <v>124.11058876086396</v>
      </c>
      <c r="K315" s="200">
        <v>133.4553057636905</v>
      </c>
      <c r="L315" s="200">
        <v>128.12878986809827</v>
      </c>
      <c r="M315" s="200">
        <v>113.12951983876556</v>
      </c>
      <c r="N315" s="200">
        <f>(B315+C315+D315+E315+F315+G315+H315+I315+J315+K315+L315+M315)/12</f>
        <v>122.08880350687531</v>
      </c>
      <c r="O315" s="209">
        <f>100*(E315-D315)/D315</f>
        <v>-1.1875772121699188</v>
      </c>
      <c r="P315" s="209">
        <f>100*(E315-E314)/E314</f>
        <v>15.948806604040474</v>
      </c>
      <c r="Q315" s="207">
        <f>(((B315+C315+D315+E315)/4)-((B314+C314+D314+E314)/4))/((B314+C314+D314+E314)/4)*100</f>
        <v>7.061637602056557</v>
      </c>
    </row>
    <row r="316" spans="1:17" s="208" customFormat="1" ht="11.25" customHeight="1">
      <c r="A316" s="18">
        <v>2003</v>
      </c>
      <c r="B316" s="200">
        <v>130.8</v>
      </c>
      <c r="C316" s="200">
        <v>142.5</v>
      </c>
      <c r="D316" s="200">
        <v>136.1</v>
      </c>
      <c r="E316" s="200">
        <v>142.58245386255385</v>
      </c>
      <c r="F316" s="200">
        <v>130</v>
      </c>
      <c r="G316" s="200">
        <v>135.6</v>
      </c>
      <c r="H316" s="200">
        <v>147.9</v>
      </c>
      <c r="I316" s="200">
        <v>126.7</v>
      </c>
      <c r="J316" s="200">
        <v>148.6</v>
      </c>
      <c r="K316" s="200">
        <v>155.2</v>
      </c>
      <c r="L316" s="200">
        <v>153.2</v>
      </c>
      <c r="M316" s="200">
        <v>138.9</v>
      </c>
      <c r="N316" s="200">
        <f>(B316+C316+D316+E316+F316+G316+H316+I316+J316+K316+L316+M316)/12</f>
        <v>140.67353782187948</v>
      </c>
      <c r="O316" s="209">
        <f>100*(E316-D316)/D316</f>
        <v>4.763007981303346</v>
      </c>
      <c r="P316" s="209">
        <f>100*(E316-E315)/E315</f>
        <v>11.705323331703038</v>
      </c>
      <c r="Q316" s="207">
        <f>(((B316+C316+D316+E316)/4)-((B315+C315+D315+E315)/4))/((B315+C315+D315+E315)/4)*100</f>
        <v>11.644858324337202</v>
      </c>
    </row>
    <row r="317" spans="1:17" s="208" customFormat="1" ht="11.25" customHeight="1">
      <c r="A317" s="18">
        <v>2004</v>
      </c>
      <c r="B317" s="200">
        <f>IF('[1]AE_W_V'!AB10&lt;&gt;0,'[1]AE_W_V'!AB10," ")</f>
        <v>127.47671850587588</v>
      </c>
      <c r="C317" s="200">
        <f>IF('[1]AE_W_V'!AC10&lt;&gt;0,'[1]AE_W_V'!AC10," ")</f>
        <v>128.4772447375405</v>
      </c>
      <c r="D317" s="200">
        <f>IF('[1]AE_W_V'!AD10&lt;&gt;0,'[1]AE_W_V'!AD10," ")</f>
        <v>151.54015636892754</v>
      </c>
      <c r="E317" s="200">
        <f>IF('[1]AE_W_V'!AE10&lt;&gt;0,'[1]AE_W_V'!AE10," ")</f>
        <v>137.15501768825905</v>
      </c>
      <c r="F317" s="200" t="str">
        <f>IF('[1]AE_W_V'!AF10&lt;&gt;0,'[1]AE_W_V'!AF10," ")</f>
        <v> </v>
      </c>
      <c r="G317" s="200" t="str">
        <f>IF('[1]AE_W_V'!AG10&lt;&gt;0,'[1]AE_W_V'!AG10," ")</f>
        <v> </v>
      </c>
      <c r="H317" s="200" t="str">
        <f>IF('[1]AE_W_V'!AH10&lt;&gt;0,'[1]AE_W_V'!AH10," ")</f>
        <v> </v>
      </c>
      <c r="I317" s="200" t="str">
        <f>IF('[1]AE_W_V'!AI10&lt;&gt;0,'[1]AE_W_V'!AI10," ")</f>
        <v> </v>
      </c>
      <c r="J317" s="200" t="str">
        <f>IF('[1]AE_W_V'!AJ10&lt;&gt;0,'[1]AE_W_V'!AJ10," ")</f>
        <v> </v>
      </c>
      <c r="K317" s="200" t="str">
        <f>IF('[1]AE_W_V'!AK10&lt;&gt;0,'[1]AE_W_V'!AK10," ")</f>
        <v> </v>
      </c>
      <c r="L317" s="200" t="str">
        <f>IF('[1]AE_W_V'!AL10&lt;&gt;0,'[1]AE_W_V'!AL10," ")</f>
        <v> </v>
      </c>
      <c r="M317" s="200" t="str">
        <f>IF('[1]AE_W_V'!AM10&lt;&gt;0,'[1]AE_W_V'!AM10," ")</f>
        <v> </v>
      </c>
      <c r="N317" s="200">
        <f>(B317+C317+D317+E317)/4</f>
        <v>136.16228432515075</v>
      </c>
      <c r="O317" s="209">
        <f>100*(E317-D317)/D317</f>
        <v>-9.492624942030272</v>
      </c>
      <c r="P317" s="209">
        <f>100*(E317-E316)/E316</f>
        <v>-3.8065245949033244</v>
      </c>
      <c r="Q317" s="207">
        <f>(((B317+C317+D317+E317)/4)-((B316+C316+D316+E316)/4))/((B316+C316+D316+E316)/4)*100</f>
        <v>-1.328541606827389</v>
      </c>
    </row>
    <row r="318" spans="1:16" s="208" customFormat="1" ht="11.25" customHeight="1">
      <c r="A318" s="19"/>
      <c r="B318" s="200"/>
      <c r="C318" s="200"/>
      <c r="D318" s="200"/>
      <c r="E318" s="200"/>
      <c r="F318" s="200"/>
      <c r="G318" s="200"/>
      <c r="H318" s="200"/>
      <c r="I318" s="200"/>
      <c r="J318" s="200"/>
      <c r="K318" s="200"/>
      <c r="L318" s="200"/>
      <c r="M318" s="200"/>
      <c r="N318" s="200"/>
      <c r="O318" s="209"/>
      <c r="P318" s="209"/>
    </row>
    <row r="319" spans="1:16" s="208" customFormat="1" ht="11.25" customHeight="1">
      <c r="A319" s="20" t="s">
        <v>106</v>
      </c>
      <c r="B319" s="200">
        <v>86.24027099237914</v>
      </c>
      <c r="C319" s="200">
        <v>98.9432261390231</v>
      </c>
      <c r="D319" s="200">
        <v>108.46832405109488</v>
      </c>
      <c r="E319" s="200">
        <v>94.12712964674894</v>
      </c>
      <c r="F319" s="200">
        <v>103.1320506851552</v>
      </c>
      <c r="G319" s="200">
        <v>92.42726918417864</v>
      </c>
      <c r="H319" s="200">
        <v>97.94626313298289</v>
      </c>
      <c r="I319" s="200">
        <v>103.64282579826283</v>
      </c>
      <c r="J319" s="200">
        <v>107.08761933770579</v>
      </c>
      <c r="K319" s="200">
        <v>99.23151251063801</v>
      </c>
      <c r="L319" s="200">
        <v>111.83761754245111</v>
      </c>
      <c r="M319" s="200">
        <v>96.91589098549397</v>
      </c>
      <c r="N319" s="200">
        <v>100.00000000050954</v>
      </c>
      <c r="O319" s="209"/>
      <c r="P319" s="209"/>
    </row>
    <row r="320" spans="1:17" s="208" customFormat="1" ht="11.25" customHeight="1">
      <c r="A320" s="17">
        <v>2001</v>
      </c>
      <c r="B320" s="200">
        <v>106.56105405929475</v>
      </c>
      <c r="C320" s="200">
        <v>113.72949636167166</v>
      </c>
      <c r="D320" s="200">
        <v>123.2500821520619</v>
      </c>
      <c r="E320" s="200">
        <v>106.60177844411092</v>
      </c>
      <c r="F320" s="200">
        <v>114.6057341160375</v>
      </c>
      <c r="G320" s="200">
        <v>107.84923089064608</v>
      </c>
      <c r="H320" s="200">
        <v>105.25453599584765</v>
      </c>
      <c r="I320" s="200">
        <v>119.95847695217303</v>
      </c>
      <c r="J320" s="200">
        <v>119.0189508137103</v>
      </c>
      <c r="K320" s="200">
        <v>121.78948734033277</v>
      </c>
      <c r="L320" s="200">
        <v>117.65098787079116</v>
      </c>
      <c r="M320" s="200">
        <v>101.09611627767987</v>
      </c>
      <c r="N320" s="200">
        <f>(B320+C320+D320+E320+F320+G320+H320+I320+J320+K320+L320+M320)/12</f>
        <v>113.11382760619644</v>
      </c>
      <c r="O320" s="209">
        <f>100*(E320-D320)/D320</f>
        <v>-13.5077424836203</v>
      </c>
      <c r="P320" s="209">
        <f>100*(E320-E319)/E319</f>
        <v>13.252979076466337</v>
      </c>
      <c r="Q320" s="207">
        <f>(((B320+C320+D320+E320)/4)-((B319+C319+D319+E319)/4))/((B319+C319+D319+E319)/4)*100</f>
        <v>16.082219020535284</v>
      </c>
    </row>
    <row r="321" spans="1:17" s="211" customFormat="1" ht="11.25" customHeight="1">
      <c r="A321" s="18">
        <v>2002</v>
      </c>
      <c r="B321" s="200">
        <v>116.27567976271776</v>
      </c>
      <c r="C321" s="200">
        <v>114.480250425439</v>
      </c>
      <c r="D321" s="200">
        <v>119.5482303497861</v>
      </c>
      <c r="E321" s="200">
        <v>122.01543415178564</v>
      </c>
      <c r="F321" s="200">
        <v>114.6020753142169</v>
      </c>
      <c r="G321" s="200">
        <v>104.91161149579602</v>
      </c>
      <c r="H321" s="200">
        <v>114.62257031573864</v>
      </c>
      <c r="I321" s="200">
        <v>120.5895625644142</v>
      </c>
      <c r="J321" s="200">
        <v>119.57236188215707</v>
      </c>
      <c r="K321" s="200">
        <v>129.07433402710683</v>
      </c>
      <c r="L321" s="200">
        <v>121.66645982968211</v>
      </c>
      <c r="M321" s="200">
        <v>110.36982765610743</v>
      </c>
      <c r="N321" s="200">
        <f>(B321+C321+D321+E321+F321+G321+H321+I321+J321+K321+L321+M321)/12</f>
        <v>117.31069981457894</v>
      </c>
      <c r="O321" s="209">
        <f>100*(E321-D321)/D321</f>
        <v>2.063772750780798</v>
      </c>
      <c r="P321" s="209">
        <f>100*(E321-E320)/E320</f>
        <v>14.45909808695713</v>
      </c>
      <c r="Q321" s="207">
        <f>(((B321+C321+D321+E321)/4)-((B320+C320+D320+E320)/4))/((B320+C320+D320+E320)/4)*100</f>
        <v>4.926703889659677</v>
      </c>
    </row>
    <row r="322" spans="1:17" s="208" customFormat="1" ht="11.25" customHeight="1">
      <c r="A322" s="18">
        <v>2003</v>
      </c>
      <c r="B322" s="200">
        <v>127.2</v>
      </c>
      <c r="C322" s="200">
        <v>135.9</v>
      </c>
      <c r="D322" s="200">
        <v>133.3</v>
      </c>
      <c r="E322" s="200">
        <v>140.02123141255237</v>
      </c>
      <c r="F322" s="200">
        <v>127.7</v>
      </c>
      <c r="G322" s="200">
        <v>130.5</v>
      </c>
      <c r="H322" s="200">
        <v>147.2</v>
      </c>
      <c r="I322" s="200">
        <v>124.1</v>
      </c>
      <c r="J322" s="200">
        <v>146.4</v>
      </c>
      <c r="K322" s="200">
        <v>154.7</v>
      </c>
      <c r="L322" s="200">
        <v>149.8</v>
      </c>
      <c r="M322" s="200">
        <v>135.4</v>
      </c>
      <c r="N322" s="200">
        <f>(B322+C322+D322+E322+F322+G322+H322+I322+J322+K322+L322+M322)/12</f>
        <v>137.68510261771272</v>
      </c>
      <c r="O322" s="209">
        <f>100*(E322-D322)/D322</f>
        <v>5.042184105440627</v>
      </c>
      <c r="P322" s="209">
        <f>100*(E322-E321)/E321</f>
        <v>14.75698331603504</v>
      </c>
      <c r="Q322" s="207">
        <f>(((B322+C322+D322+E322)/4)-((B321+C321+D321+E321)/4))/((B321+C321+D321+E321)/4)*100</f>
        <v>13.571665762656519</v>
      </c>
    </row>
    <row r="323" spans="1:17" s="208" customFormat="1" ht="11.25" customHeight="1">
      <c r="A323" s="18">
        <v>2004</v>
      </c>
      <c r="B323" s="200">
        <f>IF('[1]AE_W_V'!B10&lt;&gt;0,'[1]AE_W_V'!B10," ")</f>
        <v>125.56526524212983</v>
      </c>
      <c r="C323" s="200">
        <f>IF('[1]AE_W_V'!C10&lt;&gt;0,'[1]AE_W_V'!C10," ")</f>
        <v>124.44198618127056</v>
      </c>
      <c r="D323" s="200">
        <f>IF('[1]AE_W_V'!D10&lt;&gt;0,'[1]AE_W_V'!D10," ")</f>
        <v>149.09944270735622</v>
      </c>
      <c r="E323" s="200">
        <f>IF('[1]AE_W_V'!E10&lt;&gt;0,'[1]AE_W_V'!E10," ")</f>
        <v>134.45852412540154</v>
      </c>
      <c r="F323" s="200" t="str">
        <f>IF('[1]AE_W_V'!F10&lt;&gt;0,'[1]AE_W_V'!F10," ")</f>
        <v> </v>
      </c>
      <c r="G323" s="200" t="str">
        <f>IF('[1]AE_W_V'!G10&lt;&gt;0,'[1]AE_W_V'!G10," ")</f>
        <v> </v>
      </c>
      <c r="H323" s="200" t="str">
        <f>IF('[1]AE_W_V'!H10&lt;&gt;0,'[1]AE_W_V'!H10," ")</f>
        <v> </v>
      </c>
      <c r="I323" s="200" t="str">
        <f>IF('[1]AE_W_V'!I10&lt;&gt;0,'[1]AE_W_V'!I10," ")</f>
        <v> </v>
      </c>
      <c r="J323" s="200" t="str">
        <f>IF('[1]AE_W_V'!J10&lt;&gt;0,'[1]AE_W_V'!J10," ")</f>
        <v> </v>
      </c>
      <c r="K323" s="200" t="str">
        <f>IF('[1]AE_W_V'!K10&lt;&gt;0,'[1]AE_W_V'!K10," ")</f>
        <v> </v>
      </c>
      <c r="L323" s="200" t="str">
        <f>IF('[1]AE_W_V'!L10&lt;&gt;0,'[1]AE_W_V'!L10," ")</f>
        <v> </v>
      </c>
      <c r="M323" s="200" t="str">
        <f>IF('[1]AE_W_V'!M10&lt;&gt;0,'[1]AE_W_V'!M10," ")</f>
        <v> </v>
      </c>
      <c r="N323" s="200">
        <f>(B323+C323+D323+E323)/4</f>
        <v>133.39130456403956</v>
      </c>
      <c r="O323" s="209">
        <f>100*(E323-D323)/D323</f>
        <v>-9.819566268058445</v>
      </c>
      <c r="P323" s="209">
        <f>100*(E323-E322)/E322</f>
        <v>-3.9727598672240743</v>
      </c>
      <c r="Q323" s="207">
        <f>(((B323+C323+D323+E323)/4)-((B322+C322+D322+E322)/4))/((B322+C322+D322+E322)/4)*100</f>
        <v>-0.5324198575946482</v>
      </c>
    </row>
    <row r="324" spans="1:16" s="208" customFormat="1" ht="11.25" customHeight="1">
      <c r="A324" s="19"/>
      <c r="B324" s="200"/>
      <c r="C324" s="200"/>
      <c r="D324" s="200"/>
      <c r="E324" s="200"/>
      <c r="F324" s="200"/>
      <c r="G324" s="200"/>
      <c r="H324" s="200"/>
      <c r="I324" s="200"/>
      <c r="J324" s="200"/>
      <c r="K324" s="200"/>
      <c r="L324" s="200"/>
      <c r="M324" s="200"/>
      <c r="N324" s="200"/>
      <c r="O324" s="209"/>
      <c r="P324" s="212"/>
    </row>
    <row r="325" spans="1:16" s="208" customFormat="1" ht="11.25" customHeight="1">
      <c r="A325" s="20" t="s">
        <v>107</v>
      </c>
      <c r="B325" s="200">
        <v>84.43928497952416</v>
      </c>
      <c r="C325" s="200">
        <v>103.45972981080607</v>
      </c>
      <c r="D325" s="200">
        <v>92.51103547560679</v>
      </c>
      <c r="E325" s="200">
        <v>84.9297402290507</v>
      </c>
      <c r="F325" s="200">
        <v>96.18424815957009</v>
      </c>
      <c r="G325" s="200">
        <v>115.61478673160859</v>
      </c>
      <c r="H325" s="200">
        <v>95.81879767351508</v>
      </c>
      <c r="I325" s="200">
        <v>93.05809786105198</v>
      </c>
      <c r="J325" s="200">
        <v>105.52558455862567</v>
      </c>
      <c r="K325" s="200">
        <v>94.6476970536042</v>
      </c>
      <c r="L325" s="200">
        <v>130.7749953993984</v>
      </c>
      <c r="M325" s="200">
        <v>103.03600217337647</v>
      </c>
      <c r="N325" s="200">
        <v>100.00000000881153</v>
      </c>
      <c r="O325" s="209"/>
      <c r="P325" s="207"/>
    </row>
    <row r="326" spans="1:17" s="208" customFormat="1" ht="11.25" customHeight="1">
      <c r="A326" s="17">
        <v>2001</v>
      </c>
      <c r="B326" s="200">
        <v>132.45719375496316</v>
      </c>
      <c r="C326" s="200">
        <v>132.56222221333618</v>
      </c>
      <c r="D326" s="200">
        <v>152.6868575370816</v>
      </c>
      <c r="E326" s="200">
        <v>138.20281348782447</v>
      </c>
      <c r="F326" s="200">
        <v>133.0231464791721</v>
      </c>
      <c r="G326" s="200">
        <v>131.90252047940731</v>
      </c>
      <c r="H326" s="200">
        <v>165.1371239113475</v>
      </c>
      <c r="I326" s="200">
        <v>129.23325173171435</v>
      </c>
      <c r="J326" s="200">
        <v>125.67822686288612</v>
      </c>
      <c r="K326" s="200">
        <v>142.51701095653573</v>
      </c>
      <c r="L326" s="200">
        <v>146.57923685828737</v>
      </c>
      <c r="M326" s="200">
        <v>112.13170028813046</v>
      </c>
      <c r="N326" s="200">
        <f>(B326+C326+D326+E326+F326+G326+H326+I326+J326+K326+L326+M326)/12</f>
        <v>136.84260871339052</v>
      </c>
      <c r="O326" s="209">
        <f>100*(E326-D326)/D326</f>
        <v>-9.486110515922782</v>
      </c>
      <c r="P326" s="209">
        <f>100*(E326-E325)/E325</f>
        <v>62.72605228168521</v>
      </c>
      <c r="Q326" s="207">
        <f>(((B326+C326+D326+E326)/4)-((B325+C325+D325+E325)/4))/((B325+C325+D325+E325)/4)*100</f>
        <v>52.162206651517806</v>
      </c>
    </row>
    <row r="327" spans="1:17" s="211" customFormat="1" ht="11.25" customHeight="1">
      <c r="A327" s="18">
        <v>2002</v>
      </c>
      <c r="B327" s="200">
        <v>131.88228545104278</v>
      </c>
      <c r="C327" s="200">
        <v>160.90252633218802</v>
      </c>
      <c r="D327" s="200">
        <v>206.90574576450786</v>
      </c>
      <c r="E327" s="200">
        <v>173.06619138425242</v>
      </c>
      <c r="F327" s="200">
        <v>143.01618418692553</v>
      </c>
      <c r="G327" s="200">
        <v>170.30446503646803</v>
      </c>
      <c r="H327" s="200">
        <v>152.83424165185133</v>
      </c>
      <c r="I327" s="200">
        <v>143.7914851530803</v>
      </c>
      <c r="J327" s="200">
        <v>160.75142135545184</v>
      </c>
      <c r="K327" s="200">
        <v>168.82648844674526</v>
      </c>
      <c r="L327" s="200">
        <v>180.30448744798318</v>
      </c>
      <c r="M327" s="200">
        <v>135.41078120593636</v>
      </c>
      <c r="N327" s="200">
        <f>(B327+C327+D327+E327+F327+G327+H327+I327+J327+K327+L327+M327)/12</f>
        <v>160.66635861803607</v>
      </c>
      <c r="O327" s="209">
        <f>100*(E327-D327)/D327</f>
        <v>-16.35505783332393</v>
      </c>
      <c r="P327" s="209">
        <f>100*(E327-E326)/E326</f>
        <v>25.22624324106063</v>
      </c>
      <c r="Q327" s="207">
        <f>(((B327+C327+D327+E327)/4)-((B326+C326+D326+E326)/4))/((B326+C326+D326+E326)/4)*100</f>
        <v>21.01920344040245</v>
      </c>
    </row>
    <row r="328" spans="1:17" ht="11.25" customHeight="1">
      <c r="A328" s="18">
        <v>2003</v>
      </c>
      <c r="B328" s="200">
        <v>159.6</v>
      </c>
      <c r="C328" s="200">
        <v>195.7</v>
      </c>
      <c r="D328" s="200">
        <v>158.2</v>
      </c>
      <c r="E328" s="200">
        <v>163.26130607534262</v>
      </c>
      <c r="F328" s="200">
        <v>149</v>
      </c>
      <c r="G328" s="200">
        <v>177.1</v>
      </c>
      <c r="H328" s="200">
        <v>153.3</v>
      </c>
      <c r="I328" s="200">
        <v>147.9</v>
      </c>
      <c r="J328" s="200">
        <v>166.7</v>
      </c>
      <c r="K328" s="200">
        <v>158.9</v>
      </c>
      <c r="L328" s="200">
        <v>180.6</v>
      </c>
      <c r="M328" s="200">
        <v>167.5</v>
      </c>
      <c r="N328" s="200">
        <f>(B328+C328+D328+E328+F328+G328+H328+I328+J328+K328+L328+M328)/12</f>
        <v>164.81344217294523</v>
      </c>
      <c r="O328" s="209">
        <f>100*(E328-D328)/D328</f>
        <v>3.1993085179156946</v>
      </c>
      <c r="P328" s="209">
        <f>100*(E328-E327)/E327</f>
        <v>-5.665396129935269</v>
      </c>
      <c r="Q328" s="207">
        <f>(((B328+C328+D328+E328)/4)-((B327+C327+D327+E327)/4))/((B327+C327+D327+E327)/4)*100</f>
        <v>0.5952459265119013</v>
      </c>
    </row>
    <row r="329" spans="1:17" ht="11.25" customHeight="1">
      <c r="A329" s="18">
        <v>2004</v>
      </c>
      <c r="B329" s="200">
        <f>IF('[1]AE_W_V'!O10&lt;&gt;0,'[1]AE_W_V'!O10," ")</f>
        <v>142.90945045660632</v>
      </c>
      <c r="C329" s="200">
        <f>IF('[1]AE_W_V'!P10&lt;&gt;0,'[1]AE_W_V'!P10," ")</f>
        <v>161.0572009989014</v>
      </c>
      <c r="D329" s="200">
        <f>IF('[1]AE_W_V'!Q10&lt;&gt;0,'[1]AE_W_V'!Q10," ")</f>
        <v>171.2460421617622</v>
      </c>
      <c r="E329" s="200">
        <f>IF('[1]AE_W_V'!R10&lt;&gt;0,'[1]AE_W_V'!R10," ")</f>
        <v>158.92602468869507</v>
      </c>
      <c r="F329" s="200" t="str">
        <f>IF('[1]AE_W_V'!S10&lt;&gt;0,'[1]AE_W_V'!S10," ")</f>
        <v> </v>
      </c>
      <c r="G329" s="200" t="str">
        <f>IF('[1]AE_W_V'!T10&lt;&gt;0,'[1]AE_W_V'!T10," ")</f>
        <v> </v>
      </c>
      <c r="H329" s="200" t="str">
        <f>IF('[1]AE_W_V'!U10&lt;&gt;0,'[1]AE_W_V'!U10," ")</f>
        <v> </v>
      </c>
      <c r="I329" s="200" t="str">
        <f>IF('[1]AE_W_V'!V10&lt;&gt;0,'[1]AE_W_V'!V10," ")</f>
        <v> </v>
      </c>
      <c r="J329" s="200" t="str">
        <f>IF('[1]AE_W_V'!W10&lt;&gt;0,'[1]AE_W_V'!W10," ")</f>
        <v> </v>
      </c>
      <c r="K329" s="200" t="str">
        <f>IF('[1]AE_W_V'!X10&lt;&gt;0,'[1]AE_W_V'!X10," ")</f>
        <v> </v>
      </c>
      <c r="L329" s="200" t="str">
        <f>IF('[1]AE_W_V'!Y10&lt;&gt;0,'[1]AE_W_V'!Y10," ")</f>
        <v> </v>
      </c>
      <c r="M329" s="200" t="str">
        <f>IF('[1]AE_W_V'!Z10&lt;&gt;0,'[1]AE_W_V'!Z10," ")</f>
        <v> </v>
      </c>
      <c r="N329" s="200">
        <f>(B329+C329+D329+E329)/4</f>
        <v>158.53467957649127</v>
      </c>
      <c r="O329" s="209">
        <f>100*(E329-D329)/D329</f>
        <v>-7.194337058855598</v>
      </c>
      <c r="P329" s="209">
        <f>100*(E329-E328)/E328</f>
        <v>-2.6554249079980314</v>
      </c>
      <c r="Q329" s="207">
        <f>(((B329+C329+D329+E329)/4)-((B328+C328+D328+E328)/4))/((B328+C328+D328+E328)/4)*100</f>
        <v>-6.298023747331746</v>
      </c>
    </row>
    <row r="330" ht="11.25" customHeight="1"/>
    <row r="331" ht="11.25" customHeight="1"/>
    <row r="332" ht="11.25" customHeight="1"/>
  </sheetData>
  <mergeCells count="39">
    <mergeCell ref="A286:Q286"/>
    <mergeCell ref="A309:Q309"/>
    <mergeCell ref="A69:Q69"/>
    <mergeCell ref="A71:Q71"/>
    <mergeCell ref="A72:Q72"/>
    <mergeCell ref="A73:Q73"/>
    <mergeCell ref="A84:Q84"/>
    <mergeCell ref="A107:Q107"/>
    <mergeCell ref="O76:Q76"/>
    <mergeCell ref="O78:Q78"/>
    <mergeCell ref="A3:Q3"/>
    <mergeCell ref="A4:Q4"/>
    <mergeCell ref="A16:Q16"/>
    <mergeCell ref="A39:Q39"/>
    <mergeCell ref="O8:Q8"/>
    <mergeCell ref="O10:Q10"/>
    <mergeCell ref="O144:Q144"/>
    <mergeCell ref="O146:Q146"/>
    <mergeCell ref="A137:Q137"/>
    <mergeCell ref="A139:Q139"/>
    <mergeCell ref="A140:Q140"/>
    <mergeCell ref="A141:Q141"/>
    <mergeCell ref="A275:Q275"/>
    <mergeCell ref="O278:Q278"/>
    <mergeCell ref="O280:Q280"/>
    <mergeCell ref="A219:Q219"/>
    <mergeCell ref="A242:Q242"/>
    <mergeCell ref="A271:Q271"/>
    <mergeCell ref="A273:Q273"/>
    <mergeCell ref="A1:Q1"/>
    <mergeCell ref="A152:Q152"/>
    <mergeCell ref="A175:Q175"/>
    <mergeCell ref="A274:Q274"/>
    <mergeCell ref="O211:Q211"/>
    <mergeCell ref="O213:Q213"/>
    <mergeCell ref="A204:Q204"/>
    <mergeCell ref="A206:Q206"/>
    <mergeCell ref="A207:Q207"/>
    <mergeCell ref="A208:Q208"/>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203" max="255" man="1"/>
    <brk id="2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2004-07-20T09:27:25Z</cp:lastPrinted>
  <dcterms:created xsi:type="dcterms:W3CDTF">2004-07-13T09:26:37Z</dcterms:created>
  <dcterms:modified xsi:type="dcterms:W3CDTF">2008-02-26T13:35:00Z</dcterms:modified>
  <cp:category/>
  <cp:version/>
  <cp:contentType/>
  <cp:contentStatus/>
</cp:coreProperties>
</file>